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va\Desktop\MAS OPZ\"/>
    </mc:Choice>
  </mc:AlternateContent>
  <xr:revisionPtr revIDLastSave="0" documentId="13_ncr:1_{3C0CAF0E-BC37-4453-AF31-565EE7C51AA2}" xr6:coauthVersionLast="40" xr6:coauthVersionMax="40" xr10:uidLastSave="{00000000-0000-0000-0000-000000000000}"/>
  <bookViews>
    <workbookView xWindow="-120" yWindow="-120" windowWidth="20730" windowHeight="11160" tabRatio="938" activeTab="4" xr2:uid="{00000000-000D-0000-FFFF-FFFF00000000}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E88" i="10"/>
  <c r="D88" i="10"/>
  <c r="G87" i="10"/>
  <c r="G86" i="10"/>
  <c r="G85" i="10"/>
  <c r="G84" i="10"/>
  <c r="G83" i="10"/>
  <c r="G82" i="10"/>
  <c r="F81" i="10"/>
  <c r="E81" i="10"/>
  <c r="E80" i="10" s="1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D65" i="10"/>
  <c r="G61" i="10"/>
  <c r="G60" i="10"/>
  <c r="G59" i="10"/>
  <c r="G58" i="10" s="1"/>
  <c r="F58" i="10"/>
  <c r="F50" i="10" s="1"/>
  <c r="E58" i="10"/>
  <c r="D58" i="10"/>
  <c r="G57" i="10"/>
  <c r="G56" i="10"/>
  <c r="G55" i="10"/>
  <c r="G54" i="10"/>
  <c r="G53" i="10"/>
  <c r="G52" i="10"/>
  <c r="F51" i="10"/>
  <c r="E51" i="10"/>
  <c r="E50" i="10" s="1"/>
  <c r="D51" i="10"/>
  <c r="D50" i="10" s="1"/>
  <c r="G46" i="10"/>
  <c r="G43" i="10" s="1"/>
  <c r="G45" i="10"/>
  <c r="G44" i="10"/>
  <c r="F43" i="10"/>
  <c r="E43" i="10"/>
  <c r="D43" i="10"/>
  <c r="G42" i="10"/>
  <c r="G41" i="10"/>
  <c r="G40" i="10"/>
  <c r="G39" i="10"/>
  <c r="G38" i="10"/>
  <c r="G37" i="10"/>
  <c r="F36" i="10"/>
  <c r="E36" i="10"/>
  <c r="D36" i="10"/>
  <c r="D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F81" i="14"/>
  <c r="E81" i="14"/>
  <c r="D81" i="14"/>
  <c r="D80" i="14" s="1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G61" i="14"/>
  <c r="G60" i="14"/>
  <c r="G59" i="14"/>
  <c r="F58" i="14"/>
  <c r="F50" i="14" s="1"/>
  <c r="E58" i="14"/>
  <c r="E50" i="14" s="1"/>
  <c r="D58" i="14"/>
  <c r="G57" i="14"/>
  <c r="G56" i="14"/>
  <c r="G55" i="14"/>
  <c r="G54" i="14"/>
  <c r="G53" i="14"/>
  <c r="G52" i="14"/>
  <c r="G51" i="14"/>
  <c r="F51" i="14"/>
  <c r="E51" i="14"/>
  <c r="D51" i="14"/>
  <c r="D50" i="14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F35" i="14" s="1"/>
  <c r="E36" i="14"/>
  <c r="D36" i="14"/>
  <c r="D35" i="14" s="1"/>
  <c r="G91" i="15"/>
  <c r="G90" i="15"/>
  <c r="G89" i="15"/>
  <c r="G88" i="15" s="1"/>
  <c r="F88" i="15"/>
  <c r="E88" i="15"/>
  <c r="D88" i="15"/>
  <c r="G87" i="15"/>
  <c r="G86" i="15"/>
  <c r="G85" i="15"/>
  <c r="G84" i="15"/>
  <c r="G83" i="15"/>
  <c r="G82" i="15"/>
  <c r="F81" i="15"/>
  <c r="F80" i="15" s="1"/>
  <c r="E81" i="15"/>
  <c r="E80" i="15" s="1"/>
  <c r="D81" i="15"/>
  <c r="D80" i="15" s="1"/>
  <c r="G76" i="15"/>
  <c r="G75" i="15"/>
  <c r="G74" i="15"/>
  <c r="F73" i="15"/>
  <c r="E73" i="15"/>
  <c r="D73" i="15"/>
  <c r="D65" i="15" s="1"/>
  <c r="G72" i="15"/>
  <c r="G71" i="15"/>
  <c r="G70" i="15"/>
  <c r="G69" i="15"/>
  <c r="G68" i="15"/>
  <c r="G67" i="15"/>
  <c r="F66" i="15"/>
  <c r="F65" i="15" s="1"/>
  <c r="E66" i="15"/>
  <c r="E65" i="15" s="1"/>
  <c r="D66" i="15"/>
  <c r="G61" i="15"/>
  <c r="G60" i="15"/>
  <c r="G58" i="15" s="1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E50" i="15"/>
  <c r="G73" i="14" l="1"/>
  <c r="G81" i="14"/>
  <c r="F80" i="14"/>
  <c r="G36" i="10"/>
  <c r="G35" i="10" s="1"/>
  <c r="F35" i="10"/>
  <c r="G66" i="10"/>
  <c r="G73" i="10"/>
  <c r="G65" i="10" s="1"/>
  <c r="G81" i="10"/>
  <c r="G80" i="10" s="1"/>
  <c r="G51" i="15"/>
  <c r="G50" i="15" s="1"/>
  <c r="G66" i="15"/>
  <c r="G58" i="14"/>
  <c r="G66" i="14"/>
  <c r="G65" i="14" s="1"/>
  <c r="G88" i="14"/>
  <c r="D80" i="10"/>
  <c r="G51" i="10"/>
  <c r="D50" i="15"/>
  <c r="G73" i="15"/>
  <c r="E35" i="14"/>
  <c r="D65" i="14"/>
  <c r="E80" i="14"/>
  <c r="E35" i="10"/>
  <c r="F65" i="10"/>
  <c r="G50" i="14"/>
  <c r="G65" i="15"/>
  <c r="G81" i="15"/>
  <c r="G80" i="15" s="1"/>
  <c r="G50" i="10"/>
  <c r="G43" i="14"/>
  <c r="G35" i="14" s="1"/>
  <c r="G80" i="14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H123" i="10" l="1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D104" i="15" s="1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G43" i="15" l="1"/>
  <c r="D116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<sst xmlns="http://schemas.openxmlformats.org/spreadsheetml/2006/main" count="643" uniqueCount="146">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</sst>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6" xfId="0" applyFont="1" applyBorder="1" applyAlignment="1">
      <alignment horizontal="left"/>
    </xf>
    <xf numFmtId="3" fontId="6" fillId="0" borderId="0" xfId="0" applyNumberFormat="1" applyFont="1"/>
    <xf numFmtId="3" fontId="4" fillId="0" borderId="0" xfId="0" applyNumberFormat="1" applyFont="1"/>
    <xf numFmtId="9" fontId="0" fillId="0" borderId="0" xfId="0" applyNumberFormat="1"/>
    <xf numFmtId="3" fontId="0" fillId="0" borderId="0" xfId="0" applyNumberFormat="1"/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4" borderId="0" xfId="0" applyFont="1" applyFill="1"/>
    <xf numFmtId="0" fontId="18" fillId="0" borderId="0" xfId="0" applyFont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0" borderId="0" xfId="0" applyFont="1"/>
    <xf numFmtId="9" fontId="13" fillId="0" borderId="0" xfId="0" applyNumberFormat="1" applyFont="1" applyAlignment="1">
      <alignment horizontal="right" indent="2"/>
    </xf>
    <xf numFmtId="9" fontId="24" fillId="0" borderId="0" xfId="0" applyNumberFormat="1" applyFont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4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view="pageLayout" zoomScaleNormal="80" workbookViewId="0">
      <selection activeCell="E139" sqref="E139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48" t="s">
        <v>42</v>
      </c>
      <c r="B5" s="149"/>
      <c r="C5" s="161"/>
      <c r="D5" s="161"/>
      <c r="E5" s="162"/>
      <c r="F5" s="162"/>
    </row>
    <row r="6" spans="1:6" s="24" customFormat="1" ht="30" customHeight="1" x14ac:dyDescent="0.2">
      <c r="A6" s="148" t="s">
        <v>46</v>
      </c>
      <c r="B6" s="149"/>
      <c r="C6" s="161"/>
      <c r="D6" s="161"/>
      <c r="E6" s="162"/>
      <c r="F6" s="162"/>
    </row>
    <row r="7" spans="1:6" s="24" customFormat="1" ht="30" customHeight="1" x14ac:dyDescent="0.2">
      <c r="A7" s="148" t="s">
        <v>43</v>
      </c>
      <c r="B7" s="149"/>
      <c r="C7" s="161"/>
      <c r="D7" s="161"/>
      <c r="E7" s="162"/>
      <c r="F7" s="162"/>
    </row>
    <row r="8" spans="1:6" s="24" customFormat="1" ht="30" customHeight="1" x14ac:dyDescent="0.2">
      <c r="A8" s="148" t="s">
        <v>50</v>
      </c>
      <c r="B8" s="149"/>
      <c r="C8" s="161"/>
      <c r="D8" s="161"/>
      <c r="E8" s="162"/>
      <c r="F8" s="162"/>
    </row>
    <row r="9" spans="1:6" s="24" customFormat="1" ht="30" customHeight="1" x14ac:dyDescent="0.2">
      <c r="A9" s="148" t="s">
        <v>44</v>
      </c>
      <c r="B9" s="149"/>
      <c r="C9" s="161"/>
      <c r="D9" s="161"/>
      <c r="E9" s="162"/>
      <c r="F9" s="162"/>
    </row>
    <row r="10" spans="1:6" s="24" customFormat="1" ht="30" customHeight="1" x14ac:dyDescent="0.2">
      <c r="A10" s="148" t="s">
        <v>45</v>
      </c>
      <c r="B10" s="149"/>
      <c r="C10" s="161"/>
      <c r="D10" s="161"/>
      <c r="E10" s="162"/>
      <c r="F10" s="162"/>
    </row>
    <row r="11" spans="1:6" s="24" customFormat="1" ht="30" customHeight="1" x14ac:dyDescent="0.2">
      <c r="A11" s="148" t="s">
        <v>89</v>
      </c>
      <c r="B11" s="149"/>
      <c r="C11" s="161"/>
      <c r="D11" s="161"/>
      <c r="E11" s="162"/>
      <c r="F11" s="162"/>
    </row>
    <row r="12" spans="1:6" s="24" customFormat="1" ht="30" customHeight="1" x14ac:dyDescent="0.2">
      <c r="A12" s="148" t="s">
        <v>93</v>
      </c>
      <c r="B12" s="149"/>
      <c r="C12" s="161"/>
      <c r="D12" s="161"/>
      <c r="E12" s="162"/>
      <c r="F12" s="162"/>
    </row>
    <row r="13" spans="1:6" s="24" customFormat="1" ht="42.75" customHeight="1" x14ac:dyDescent="0.2">
      <c r="A13" s="148" t="s">
        <v>90</v>
      </c>
      <c r="B13" s="149"/>
      <c r="C13" s="161"/>
      <c r="D13" s="161"/>
      <c r="E13" s="162"/>
      <c r="F13" s="162"/>
    </row>
    <row r="14" spans="1:6" s="24" customFormat="1" ht="30" customHeight="1" x14ac:dyDescent="0.2">
      <c r="A14" s="148" t="s">
        <v>49</v>
      </c>
      <c r="B14" s="149"/>
      <c r="C14" s="161">
        <f>SUM(C15:C18)</f>
        <v>0</v>
      </c>
      <c r="D14" s="161"/>
      <c r="E14" s="162"/>
      <c r="F14" s="162"/>
    </row>
    <row r="15" spans="1:6" s="24" customFormat="1" ht="12.75" x14ac:dyDescent="0.2">
      <c r="A15" s="148" t="s">
        <v>86</v>
      </c>
      <c r="B15" s="149"/>
      <c r="C15" s="161"/>
      <c r="D15" s="161"/>
      <c r="E15" s="162"/>
      <c r="F15" s="162"/>
    </row>
    <row r="16" spans="1:6" s="24" customFormat="1" ht="12.75" x14ac:dyDescent="0.2">
      <c r="A16" s="148" t="s">
        <v>87</v>
      </c>
      <c r="B16" s="149"/>
      <c r="C16" s="161"/>
      <c r="D16" s="161"/>
      <c r="E16" s="162"/>
      <c r="F16" s="162"/>
    </row>
    <row r="17" spans="1:9" s="24" customFormat="1" ht="12.75" x14ac:dyDescent="0.2">
      <c r="A17" s="148" t="s">
        <v>88</v>
      </c>
      <c r="B17" s="149"/>
      <c r="C17" s="161"/>
      <c r="D17" s="161"/>
      <c r="E17" s="162"/>
      <c r="F17" s="162"/>
    </row>
    <row r="18" spans="1:9" s="24" customFormat="1" ht="12.75" x14ac:dyDescent="0.2">
      <c r="A18" s="148" t="s">
        <v>127</v>
      </c>
      <c r="B18" s="149"/>
      <c r="C18" s="161"/>
      <c r="D18" s="161"/>
      <c r="E18" s="162"/>
      <c r="F18" s="162"/>
    </row>
    <row r="19" spans="1:9" s="23" customFormat="1" ht="30" customHeight="1" x14ac:dyDescent="0.2"/>
    <row r="20" spans="1:9" s="23" customFormat="1" ht="30" customHeight="1" x14ac:dyDescent="0.2">
      <c r="A20" s="167" t="s">
        <v>91</v>
      </c>
      <c r="B20" s="168"/>
      <c r="C20" s="168"/>
      <c r="D20" s="168"/>
      <c r="E20" s="168"/>
      <c r="F20" s="168"/>
    </row>
    <row r="21" spans="1:9" s="23" customFormat="1" ht="19.5" customHeight="1" x14ac:dyDescent="0.2">
      <c r="B21" s="25"/>
    </row>
    <row r="22" spans="1:9" s="24" customFormat="1" ht="57" customHeight="1" x14ac:dyDescent="0.2">
      <c r="A22" s="174" t="s">
        <v>41</v>
      </c>
      <c r="B22" s="174"/>
      <c r="C22" s="172" t="s">
        <v>136</v>
      </c>
      <c r="D22" s="173"/>
      <c r="E22" s="174" t="s">
        <v>137</v>
      </c>
      <c r="F22" s="175"/>
    </row>
    <row r="23" spans="1:9" ht="12.75" x14ac:dyDescent="0.2">
      <c r="A23" s="150" t="s">
        <v>86</v>
      </c>
      <c r="B23" s="151"/>
      <c r="C23" s="170"/>
      <c r="D23" s="171"/>
      <c r="E23" s="170"/>
      <c r="F23" s="171"/>
    </row>
    <row r="24" spans="1:9" ht="12.75" x14ac:dyDescent="0.2">
      <c r="A24" s="150" t="s">
        <v>87</v>
      </c>
      <c r="B24" s="151"/>
      <c r="C24" s="170"/>
      <c r="D24" s="171"/>
      <c r="E24" s="170"/>
      <c r="F24" s="171"/>
    </row>
    <row r="25" spans="1:9" ht="12.75" x14ac:dyDescent="0.2">
      <c r="A25" s="150" t="s">
        <v>88</v>
      </c>
      <c r="B25" s="151"/>
      <c r="C25" s="170"/>
      <c r="D25" s="171"/>
      <c r="E25" s="170"/>
      <c r="F25" s="171"/>
    </row>
    <row r="26" spans="1:9" ht="15" customHeight="1" x14ac:dyDescent="0.2">
      <c r="A26" s="150" t="s">
        <v>127</v>
      </c>
      <c r="B26" s="151"/>
      <c r="C26" s="170"/>
      <c r="D26" s="171"/>
      <c r="E26" s="170"/>
      <c r="F26" s="171"/>
    </row>
    <row r="27" spans="1:9" hidden="1" x14ac:dyDescent="0.2"/>
    <row r="28" spans="1:9" ht="35.25" customHeight="1" x14ac:dyDescent="0.2">
      <c r="A28" s="165" t="s">
        <v>130</v>
      </c>
      <c r="B28" s="166"/>
      <c r="C28" s="166"/>
      <c r="D28" s="166"/>
      <c r="E28" s="166"/>
      <c r="F28" s="166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69" t="s">
        <v>10</v>
      </c>
      <c r="C34" s="164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69" t="s">
        <v>14</v>
      </c>
      <c r="C35" s="164"/>
      <c r="D35" s="135">
        <v>0</v>
      </c>
      <c r="E35" s="135">
        <f t="shared" ref="E35:F35" si="0">E36+E43</f>
        <v>0</v>
      </c>
      <c r="F35" s="135">
        <f t="shared" si="0"/>
        <v>0</v>
      </c>
      <c r="G35" s="136">
        <f>G36+G43</f>
        <v>0</v>
      </c>
      <c r="H35" s="30"/>
      <c r="I35" s="4"/>
    </row>
    <row r="36" spans="1:9" ht="13.5" thickBot="1" x14ac:dyDescent="0.25">
      <c r="A36" s="14">
        <v>41275</v>
      </c>
      <c r="B36" s="169" t="s">
        <v>12</v>
      </c>
      <c r="C36" s="164"/>
      <c r="D36" s="137">
        <f>SUM(D37:D42)</f>
        <v>0</v>
      </c>
      <c r="E36" s="137">
        <f t="shared" ref="E36:F36" si="1">SUM(E37:E42)</f>
        <v>0</v>
      </c>
      <c r="F36" s="137">
        <f t="shared" si="1"/>
        <v>0</v>
      </c>
      <c r="G36" s="138">
        <f>SUM(G37:G42)</f>
        <v>0</v>
      </c>
      <c r="H36" s="49"/>
      <c r="I36" s="4"/>
    </row>
    <row r="37" spans="1:9" ht="12.75" x14ac:dyDescent="0.2">
      <c r="A37" s="15" t="s">
        <v>16</v>
      </c>
      <c r="B37" s="163" t="s">
        <v>34</v>
      </c>
      <c r="C37" s="164"/>
      <c r="D37" s="128"/>
      <c r="E37" s="128"/>
      <c r="F37" s="128"/>
      <c r="G37" s="139">
        <f t="shared" ref="G37:G42" si="2">SUM(D37:F37)</f>
        <v>0</v>
      </c>
      <c r="H37" s="30"/>
    </row>
    <row r="38" spans="1:9" ht="12.75" x14ac:dyDescent="0.2">
      <c r="A38" s="15" t="s">
        <v>17</v>
      </c>
      <c r="B38" s="163" t="s">
        <v>0</v>
      </c>
      <c r="C38" s="164"/>
      <c r="D38" s="128"/>
      <c r="E38" s="128"/>
      <c r="F38" s="128"/>
      <c r="G38" s="139">
        <f t="shared" si="2"/>
        <v>0</v>
      </c>
      <c r="H38" s="30"/>
    </row>
    <row r="39" spans="1:9" ht="12.75" x14ac:dyDescent="0.2">
      <c r="A39" s="15" t="s">
        <v>18</v>
      </c>
      <c r="B39" s="163" t="s">
        <v>1</v>
      </c>
      <c r="C39" s="164"/>
      <c r="D39" s="128"/>
      <c r="E39" s="128"/>
      <c r="F39" s="128"/>
      <c r="G39" s="139">
        <f t="shared" si="2"/>
        <v>0</v>
      </c>
      <c r="H39" s="30"/>
    </row>
    <row r="40" spans="1:9" ht="12.75" x14ac:dyDescent="0.2">
      <c r="A40" s="15" t="s">
        <v>19</v>
      </c>
      <c r="B40" s="163" t="s">
        <v>2</v>
      </c>
      <c r="C40" s="164"/>
      <c r="D40" s="128"/>
      <c r="E40" s="128"/>
      <c r="F40" s="128"/>
      <c r="G40" s="139">
        <f t="shared" si="2"/>
        <v>0</v>
      </c>
      <c r="H40" s="30"/>
    </row>
    <row r="41" spans="1:9" ht="12.75" x14ac:dyDescent="0.2">
      <c r="A41" s="15" t="s">
        <v>20</v>
      </c>
      <c r="B41" s="163" t="s">
        <v>3</v>
      </c>
      <c r="C41" s="164"/>
      <c r="D41" s="128"/>
      <c r="E41" s="128"/>
      <c r="F41" s="128"/>
      <c r="G41" s="139">
        <f t="shared" si="2"/>
        <v>0</v>
      </c>
      <c r="H41" s="30"/>
    </row>
    <row r="42" spans="1:9" ht="13.5" thickBot="1" x14ac:dyDescent="0.25">
      <c r="A42" s="15" t="s">
        <v>21</v>
      </c>
      <c r="B42" s="163" t="s">
        <v>11</v>
      </c>
      <c r="C42" s="164"/>
      <c r="D42" s="128"/>
      <c r="E42" s="128"/>
      <c r="F42" s="128"/>
      <c r="G42" s="139">
        <f t="shared" si="2"/>
        <v>0</v>
      </c>
      <c r="H42" s="30"/>
    </row>
    <row r="43" spans="1:9" ht="13.5" thickBot="1" x14ac:dyDescent="0.25">
      <c r="A43" s="14">
        <v>41306</v>
      </c>
      <c r="B43" s="169" t="s">
        <v>13</v>
      </c>
      <c r="C43" s="176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36">
        <f>SUM(G44:G46)</f>
        <v>0</v>
      </c>
      <c r="H43" s="30"/>
      <c r="I43" s="4"/>
    </row>
    <row r="44" spans="1:9" ht="12.75" x14ac:dyDescent="0.2">
      <c r="A44" s="16" t="s">
        <v>22</v>
      </c>
      <c r="B44" s="163" t="s">
        <v>8</v>
      </c>
      <c r="C44" s="164"/>
      <c r="D44" s="140"/>
      <c r="E44" s="140"/>
      <c r="F44" s="140"/>
      <c r="G44" s="139">
        <f>SUM(D44:F44)</f>
        <v>0</v>
      </c>
      <c r="H44" s="30"/>
    </row>
    <row r="45" spans="1:9" ht="12.75" x14ac:dyDescent="0.2">
      <c r="A45" s="16" t="s">
        <v>23</v>
      </c>
      <c r="B45" s="163" t="s">
        <v>7</v>
      </c>
      <c r="C45" s="164"/>
      <c r="D45" s="140"/>
      <c r="E45" s="140"/>
      <c r="F45" s="140"/>
      <c r="G45" s="139">
        <f>SUM(D45:F45)</f>
        <v>0</v>
      </c>
      <c r="H45" s="30"/>
    </row>
    <row r="46" spans="1:9" ht="12.75" x14ac:dyDescent="0.2">
      <c r="A46" s="16" t="s">
        <v>24</v>
      </c>
      <c r="B46" s="163" t="s">
        <v>6</v>
      </c>
      <c r="C46" s="164"/>
      <c r="D46" s="140"/>
      <c r="E46" s="140"/>
      <c r="F46" s="140"/>
      <c r="G46" s="139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69" t="s">
        <v>10</v>
      </c>
      <c r="C49" s="164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69" t="s">
        <v>14</v>
      </c>
      <c r="C50" s="164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69" t="s">
        <v>12</v>
      </c>
      <c r="C51" s="164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63" t="s">
        <v>34</v>
      </c>
      <c r="C52" s="164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63" t="s">
        <v>0</v>
      </c>
      <c r="C53" s="164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63" t="s">
        <v>1</v>
      </c>
      <c r="C54" s="164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63" t="s">
        <v>2</v>
      </c>
      <c r="C55" s="164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63" t="s">
        <v>3</v>
      </c>
      <c r="C56" s="164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63" t="s">
        <v>11</v>
      </c>
      <c r="C57" s="164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69" t="s">
        <v>13</v>
      </c>
      <c r="C58" s="176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63" t="s">
        <v>8</v>
      </c>
      <c r="C59" s="164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63" t="s">
        <v>7</v>
      </c>
      <c r="C60" s="164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63" t="s">
        <v>6</v>
      </c>
      <c r="C61" s="164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69" t="s">
        <v>10</v>
      </c>
      <c r="C64" s="164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69" t="s">
        <v>14</v>
      </c>
      <c r="C65" s="164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69" t="s">
        <v>12</v>
      </c>
      <c r="C66" s="164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63" t="s">
        <v>34</v>
      </c>
      <c r="C67" s="164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63" t="s">
        <v>0</v>
      </c>
      <c r="C68" s="164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63" t="s">
        <v>1</v>
      </c>
      <c r="C69" s="164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63" t="s">
        <v>2</v>
      </c>
      <c r="C70" s="164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63" t="s">
        <v>3</v>
      </c>
      <c r="C71" s="164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63" t="s">
        <v>11</v>
      </c>
      <c r="C72" s="164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69" t="s">
        <v>13</v>
      </c>
      <c r="C73" s="176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63" t="s">
        <v>8</v>
      </c>
      <c r="C74" s="164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63" t="s">
        <v>7</v>
      </c>
      <c r="C75" s="164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63" t="s">
        <v>6</v>
      </c>
      <c r="C76" s="164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69" t="s">
        <v>10</v>
      </c>
      <c r="C79" s="164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69" t="s">
        <v>14</v>
      </c>
      <c r="C80" s="164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69" t="s">
        <v>12</v>
      </c>
      <c r="C81" s="164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63" t="s">
        <v>34</v>
      </c>
      <c r="C82" s="164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63" t="s">
        <v>0</v>
      </c>
      <c r="C83" s="164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63" t="s">
        <v>1</v>
      </c>
      <c r="C84" s="164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63" t="s">
        <v>2</v>
      </c>
      <c r="C85" s="164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63" t="s">
        <v>3</v>
      </c>
      <c r="C86" s="164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63" t="s">
        <v>11</v>
      </c>
      <c r="C87" s="164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69" t="s">
        <v>13</v>
      </c>
      <c r="C88" s="176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63" t="s">
        <v>8</v>
      </c>
      <c r="C89" s="164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63" t="s">
        <v>7</v>
      </c>
      <c r="C90" s="164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63" t="s">
        <v>6</v>
      </c>
      <c r="C91" s="164"/>
      <c r="D91" s="128"/>
      <c r="E91" s="128"/>
      <c r="F91" s="128"/>
      <c r="G91" s="126">
        <f>SUM(D91:F91)</f>
        <v>0</v>
      </c>
      <c r="H91" s="30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77" t="s">
        <v>29</v>
      </c>
      <c r="B97" s="178"/>
      <c r="C97" s="151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79" t="s">
        <v>52</v>
      </c>
      <c r="B98" s="180"/>
      <c r="C98" s="181"/>
      <c r="D98" s="110">
        <f t="shared" ref="D98:D106" si="16">SUM(E98:H98)</f>
        <v>0</v>
      </c>
      <c r="E98" s="111">
        <f>SUM(E99:E102)</f>
        <v>0</v>
      </c>
      <c r="F98" s="111">
        <f t="shared" ref="F98:H98" si="17">SUM(F99:F102)</f>
        <v>0</v>
      </c>
      <c r="G98" s="111">
        <f t="shared" si="17"/>
        <v>0</v>
      </c>
      <c r="H98" s="111">
        <f t="shared" si="17"/>
        <v>0</v>
      </c>
      <c r="I98" s="13"/>
      <c r="J98" s="13"/>
    </row>
    <row r="99" spans="1:10" ht="12.75" x14ac:dyDescent="0.2">
      <c r="A99" s="158" t="s">
        <v>51</v>
      </c>
      <c r="B99" s="159"/>
      <c r="C99" s="160"/>
      <c r="D99" s="110">
        <f t="shared" si="16"/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158" t="s">
        <v>26</v>
      </c>
      <c r="B100" s="159"/>
      <c r="C100" s="160"/>
      <c r="D100" s="110">
        <f t="shared" si="16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158" t="s">
        <v>27</v>
      </c>
      <c r="B101" s="159"/>
      <c r="C101" s="160"/>
      <c r="D101" s="110">
        <f t="shared" si="16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158" t="s">
        <v>28</v>
      </c>
      <c r="B102" s="159"/>
      <c r="C102" s="160"/>
      <c r="D102" s="110">
        <f t="shared" si="16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79" t="s">
        <v>57</v>
      </c>
      <c r="B103" s="180"/>
      <c r="C103" s="181"/>
      <c r="D103" s="110">
        <f t="shared" si="16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158" t="s">
        <v>58</v>
      </c>
      <c r="B104" s="159"/>
      <c r="C104" s="160"/>
      <c r="D104" s="110">
        <f t="shared" si="16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158" t="s">
        <v>59</v>
      </c>
      <c r="B105" s="159"/>
      <c r="C105" s="160"/>
      <c r="D105" s="110">
        <f t="shared" si="16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158" t="s">
        <v>60</v>
      </c>
      <c r="B106" s="159"/>
      <c r="C106" s="160"/>
      <c r="D106" s="110">
        <f t="shared" si="16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158" t="s">
        <v>76</v>
      </c>
      <c r="B107" s="159"/>
      <c r="C107" s="160"/>
      <c r="D107" s="110">
        <f t="shared" ref="D107:D122" si="20">SUM(E107:H107)</f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158" t="s">
        <v>64</v>
      </c>
      <c r="B108" s="159"/>
      <c r="C108" s="160"/>
      <c r="D108" s="110">
        <f t="shared" si="20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79" t="s">
        <v>56</v>
      </c>
      <c r="B109" s="180"/>
      <c r="C109" s="181"/>
      <c r="D109" s="110">
        <f>SUM(E109:H109)</f>
        <v>0</v>
      </c>
      <c r="E109" s="111">
        <f>SUM(E110:E115)</f>
        <v>0</v>
      </c>
      <c r="F109" s="111">
        <f t="shared" ref="F109:H109" si="21">SUM(F110:F115)</f>
        <v>0</v>
      </c>
      <c r="G109" s="111">
        <f t="shared" si="21"/>
        <v>0</v>
      </c>
      <c r="H109" s="111">
        <f t="shared" si="21"/>
        <v>0</v>
      </c>
      <c r="I109" s="13"/>
      <c r="J109" s="13"/>
    </row>
    <row r="110" spans="1:10" ht="12.75" x14ac:dyDescent="0.2">
      <c r="A110" s="158" t="s">
        <v>67</v>
      </c>
      <c r="B110" s="159"/>
      <c r="C110" s="160"/>
      <c r="D110" s="110">
        <f t="shared" si="20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158" t="s">
        <v>68</v>
      </c>
      <c r="B111" s="159"/>
      <c r="C111" s="160"/>
      <c r="D111" s="110">
        <f t="shared" si="20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158" t="s">
        <v>69</v>
      </c>
      <c r="B112" s="159"/>
      <c r="C112" s="160"/>
      <c r="D112" s="110">
        <f t="shared" si="20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158" t="s">
        <v>70</v>
      </c>
      <c r="B113" s="159"/>
      <c r="C113" s="160"/>
      <c r="D113" s="110">
        <f t="shared" si="20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158" t="s">
        <v>71</v>
      </c>
      <c r="B114" s="159"/>
      <c r="C114" s="160"/>
      <c r="D114" s="110">
        <f t="shared" si="20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158" t="s">
        <v>72</v>
      </c>
      <c r="B115" s="159"/>
      <c r="C115" s="160"/>
      <c r="D115" s="110">
        <f t="shared" si="20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79" t="s">
        <v>61</v>
      </c>
      <c r="B116" s="180"/>
      <c r="C116" s="181"/>
      <c r="D116" s="110">
        <f t="shared" si="20"/>
        <v>0</v>
      </c>
      <c r="E116" s="111">
        <f>E117</f>
        <v>0</v>
      </c>
      <c r="F116" s="111">
        <f t="shared" ref="F116:H116" si="22">F117</f>
        <v>0</v>
      </c>
      <c r="G116" s="111">
        <f t="shared" si="22"/>
        <v>0</v>
      </c>
      <c r="H116" s="111">
        <f t="shared" si="22"/>
        <v>0</v>
      </c>
      <c r="I116" s="19"/>
      <c r="J116" s="19"/>
    </row>
    <row r="117" spans="1:10" ht="12.75" x14ac:dyDescent="0.2">
      <c r="A117" s="158" t="s">
        <v>63</v>
      </c>
      <c r="B117" s="159"/>
      <c r="C117" s="160"/>
      <c r="D117" s="110">
        <f t="shared" si="20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79" t="s">
        <v>62</v>
      </c>
      <c r="B118" s="180"/>
      <c r="C118" s="181"/>
      <c r="D118" s="110">
        <f t="shared" si="20"/>
        <v>0</v>
      </c>
      <c r="E118" s="111">
        <f>SUM(E119:E122)</f>
        <v>0</v>
      </c>
      <c r="F118" s="111">
        <f t="shared" ref="F118:H118" si="23">SUM(F119:F122)</f>
        <v>0</v>
      </c>
      <c r="G118" s="111">
        <f t="shared" si="23"/>
        <v>0</v>
      </c>
      <c r="H118" s="111">
        <f t="shared" si="23"/>
        <v>0</v>
      </c>
      <c r="I118" s="19"/>
      <c r="J118" s="19"/>
    </row>
    <row r="119" spans="1:10" ht="12.75" x14ac:dyDescent="0.2">
      <c r="A119" s="158" t="s">
        <v>73</v>
      </c>
      <c r="B119" s="159"/>
      <c r="C119" s="160"/>
      <c r="D119" s="110">
        <f t="shared" si="20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158" t="s">
        <v>140</v>
      </c>
      <c r="B120" s="159"/>
      <c r="C120" s="160"/>
      <c r="D120" s="110">
        <f t="shared" si="20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158" t="s">
        <v>74</v>
      </c>
      <c r="B121" s="159"/>
      <c r="C121" s="160"/>
      <c r="D121" s="110">
        <f t="shared" si="20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158" t="s">
        <v>75</v>
      </c>
      <c r="B122" s="159"/>
      <c r="C122" s="160"/>
      <c r="D122" s="110">
        <f t="shared" si="20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79" t="s">
        <v>66</v>
      </c>
      <c r="B123" s="180"/>
      <c r="C123" s="181"/>
      <c r="D123" s="112">
        <f>SUM(E123:H123)</f>
        <v>0</v>
      </c>
      <c r="E123" s="113">
        <f>E98+E103+E109+E116+E118</f>
        <v>0</v>
      </c>
      <c r="F123" s="113">
        <f t="shared" ref="F123:H123" si="24">F98+F103+F109+F116+F118</f>
        <v>0</v>
      </c>
      <c r="G123" s="113">
        <f t="shared" si="24"/>
        <v>0</v>
      </c>
      <c r="H123" s="113">
        <f t="shared" si="24"/>
        <v>0</v>
      </c>
      <c r="I123" s="35"/>
      <c r="J123" s="35"/>
    </row>
    <row r="124" spans="1:10" ht="13.5" thickBot="1" x14ac:dyDescent="0.25">
      <c r="A124" s="42" t="s">
        <v>55</v>
      </c>
      <c r="B124" s="42"/>
      <c r="C124" s="134">
        <v>0.25</v>
      </c>
      <c r="D124" s="121">
        <f>D123*$C$124</f>
        <v>0</v>
      </c>
      <c r="E124" s="113">
        <f t="shared" ref="E124:H124" si="25">E123*$C$124</f>
        <v>0</v>
      </c>
      <c r="F124" s="113">
        <f t="shared" si="25"/>
        <v>0</v>
      </c>
      <c r="G124" s="113">
        <f t="shared" si="25"/>
        <v>0</v>
      </c>
      <c r="H124" s="113">
        <f t="shared" si="25"/>
        <v>0</v>
      </c>
      <c r="I124" s="13"/>
      <c r="J124" s="13"/>
    </row>
    <row r="125" spans="1:10" ht="13.5" thickBot="1" x14ac:dyDescent="0.25">
      <c r="A125" s="184" t="s">
        <v>122</v>
      </c>
      <c r="B125" s="185"/>
      <c r="C125" s="186"/>
      <c r="D125" s="114">
        <f>SUM(D123:D124)</f>
        <v>0</v>
      </c>
      <c r="E125" s="115">
        <f>E123+E124</f>
        <v>0</v>
      </c>
      <c r="F125" s="115">
        <f>F123+F124</f>
        <v>0</v>
      </c>
      <c r="G125" s="122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77" t="s">
        <v>53</v>
      </c>
      <c r="B129" s="178"/>
      <c r="C129" s="151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58" t="s">
        <v>38</v>
      </c>
      <c r="B130" s="182"/>
      <c r="C130" s="183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158" t="s">
        <v>36</v>
      </c>
      <c r="B131" s="182"/>
      <c r="C131" s="183"/>
      <c r="D131" s="110">
        <f t="shared" ref="D131:D137" si="26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158" t="s">
        <v>54</v>
      </c>
      <c r="B132" s="182"/>
      <c r="C132" s="183"/>
      <c r="D132" s="110">
        <f t="shared" si="26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158" t="s">
        <v>31</v>
      </c>
      <c r="B133" s="182"/>
      <c r="C133" s="183"/>
      <c r="D133" s="110">
        <f t="shared" si="26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158" t="s">
        <v>40</v>
      </c>
      <c r="B134" s="182"/>
      <c r="C134" s="183"/>
      <c r="D134" s="110">
        <f t="shared" si="26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158" t="s">
        <v>30</v>
      </c>
      <c r="B135" s="182"/>
      <c r="C135" s="183"/>
      <c r="D135" s="110">
        <f t="shared" si="26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158" t="s">
        <v>32</v>
      </c>
      <c r="B136" s="182"/>
      <c r="C136" s="183"/>
      <c r="D136" s="110">
        <f t="shared" si="26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158" t="s">
        <v>39</v>
      </c>
      <c r="B137" s="182"/>
      <c r="C137" s="183"/>
      <c r="D137" s="110">
        <f t="shared" si="26"/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2.75" x14ac:dyDescent="0.2">
      <c r="A138" s="179" t="s">
        <v>111</v>
      </c>
      <c r="B138" s="187"/>
      <c r="C138" s="188"/>
      <c r="D138" s="110">
        <f>SUM(E138:H138)</f>
        <v>0</v>
      </c>
      <c r="E138" s="111">
        <f t="shared" ref="E138:H138" si="27">SUM(E130:E137)</f>
        <v>0</v>
      </c>
      <c r="F138" s="111">
        <f t="shared" si="27"/>
        <v>0</v>
      </c>
      <c r="G138" s="111">
        <f t="shared" si="27"/>
        <v>0</v>
      </c>
      <c r="H138" s="111">
        <f t="shared" si="27"/>
        <v>0</v>
      </c>
      <c r="I138" s="129"/>
      <c r="J138" s="120"/>
    </row>
    <row r="139" spans="1:10" ht="13.5" thickBot="1" x14ac:dyDescent="0.25">
      <c r="A139" s="50" t="s">
        <v>121</v>
      </c>
      <c r="B139" s="50"/>
      <c r="C139" s="51"/>
      <c r="D139" s="112">
        <f>SUM(E139:H139)</f>
        <v>0</v>
      </c>
      <c r="E139" s="113">
        <f t="shared" ref="E139:H139" si="28">IF(E138&lt;=$C$142*E125,E125*$C$142-E138,0)</f>
        <v>0</v>
      </c>
      <c r="F139" s="113">
        <f t="shared" si="28"/>
        <v>0</v>
      </c>
      <c r="G139" s="113">
        <f t="shared" si="28"/>
        <v>0</v>
      </c>
      <c r="H139" s="113">
        <f t="shared" si="28"/>
        <v>0</v>
      </c>
      <c r="I139" s="129"/>
      <c r="J139" s="120">
        <f t="shared" ref="J139" si="29">SUM(E139:G139)</f>
        <v>0</v>
      </c>
    </row>
    <row r="140" spans="1:10" ht="27.75" customHeight="1" thickBot="1" x14ac:dyDescent="0.25">
      <c r="A140" s="189" t="s">
        <v>131</v>
      </c>
      <c r="B140" s="190"/>
      <c r="C140" s="191"/>
      <c r="D140" s="141">
        <f>SUM(D138:D139)</f>
        <v>0</v>
      </c>
      <c r="E140" s="142">
        <f t="shared" ref="E140:H140" si="30">SUM(E138:E139)</f>
        <v>0</v>
      </c>
      <c r="F140" s="142">
        <f t="shared" si="30"/>
        <v>0</v>
      </c>
      <c r="G140" s="142">
        <f t="shared" si="30"/>
        <v>0</v>
      </c>
      <c r="H140" s="143">
        <f t="shared" si="30"/>
        <v>0</v>
      </c>
      <c r="I140" s="129"/>
      <c r="J140" s="120">
        <f>SUM(E140:H140)</f>
        <v>0</v>
      </c>
    </row>
    <row r="141" spans="1:10" ht="13.5" customHeight="1" thickBot="1" x14ac:dyDescent="0.25">
      <c r="A141" s="192" t="s">
        <v>120</v>
      </c>
      <c r="B141" s="193"/>
      <c r="C141" s="194"/>
      <c r="D141" s="117">
        <f>SUM(D125-D140)</f>
        <v>0</v>
      </c>
      <c r="E141" s="118">
        <f t="shared" ref="E141:H141" si="31">SUM(E125-E140)</f>
        <v>0</v>
      </c>
      <c r="F141" s="118">
        <f t="shared" si="31"/>
        <v>0</v>
      </c>
      <c r="G141" s="118">
        <f t="shared" si="31"/>
        <v>0</v>
      </c>
      <c r="H141" s="119">
        <f t="shared" si="31"/>
        <v>0</v>
      </c>
      <c r="I141" s="129"/>
      <c r="J141" s="120">
        <f>SUM(E141:H141)</f>
        <v>0</v>
      </c>
    </row>
    <row r="142" spans="1:10" ht="39.75" customHeight="1" x14ac:dyDescent="0.2">
      <c r="A142" s="195" t="s">
        <v>110</v>
      </c>
      <c r="B142" s="196"/>
      <c r="C142" s="131">
        <v>0.05</v>
      </c>
      <c r="D142" s="120"/>
    </row>
    <row r="143" spans="1:10" ht="12.75" x14ac:dyDescent="0.2">
      <c r="B143" s="22"/>
      <c r="C143" s="109"/>
      <c r="E143" s="31"/>
      <c r="F143" s="31"/>
      <c r="G143" s="31"/>
      <c r="H143" s="31"/>
    </row>
    <row r="144" spans="1:10" ht="12.75" x14ac:dyDescent="0.2">
      <c r="A144" s="152" t="s">
        <v>143</v>
      </c>
      <c r="B144" s="153"/>
      <c r="C144" s="154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55"/>
      <c r="B145" s="156"/>
      <c r="C145" s="157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hidden="1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</sheetData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 xr:uid="{00000000-0002-0000-0000-000000000000}">
      <formula1>$B$151:$B$153</formula1>
    </dataValidation>
  </dataValidation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6 -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4"/>
  <sheetViews>
    <sheetView view="pageLayout" zoomScaleNormal="80" workbookViewId="0">
      <selection activeCell="F99" sqref="F99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97" t="s">
        <v>42</v>
      </c>
      <c r="B5" s="164"/>
      <c r="C5" s="161"/>
      <c r="D5" s="161"/>
      <c r="E5" s="162"/>
      <c r="F5" s="162"/>
    </row>
    <row r="6" spans="1:6" s="24" customFormat="1" ht="30" customHeight="1" x14ac:dyDescent="0.2">
      <c r="A6" s="197" t="s">
        <v>46</v>
      </c>
      <c r="B6" s="164"/>
      <c r="C6" s="161"/>
      <c r="D6" s="161"/>
      <c r="E6" s="162"/>
      <c r="F6" s="162"/>
    </row>
    <row r="7" spans="1:6" s="24" customFormat="1" ht="30" customHeight="1" x14ac:dyDescent="0.2">
      <c r="A7" s="197" t="s">
        <v>43</v>
      </c>
      <c r="B7" s="164"/>
      <c r="C7" s="161"/>
      <c r="D7" s="161"/>
      <c r="E7" s="162"/>
      <c r="F7" s="162"/>
    </row>
    <row r="8" spans="1:6" s="24" customFormat="1" ht="30" customHeight="1" x14ac:dyDescent="0.2">
      <c r="A8" s="197" t="s">
        <v>50</v>
      </c>
      <c r="B8" s="164"/>
      <c r="C8" s="161"/>
      <c r="D8" s="161"/>
      <c r="E8" s="162"/>
      <c r="F8" s="162"/>
    </row>
    <row r="9" spans="1:6" s="24" customFormat="1" ht="30" customHeight="1" x14ac:dyDescent="0.2">
      <c r="A9" s="197" t="s">
        <v>44</v>
      </c>
      <c r="B9" s="164"/>
      <c r="C9" s="161"/>
      <c r="D9" s="161"/>
      <c r="E9" s="162"/>
      <c r="F9" s="162"/>
    </row>
    <row r="10" spans="1:6" s="24" customFormat="1" ht="30" customHeight="1" x14ac:dyDescent="0.2">
      <c r="A10" s="197" t="s">
        <v>45</v>
      </c>
      <c r="B10" s="164"/>
      <c r="C10" s="161"/>
      <c r="D10" s="161"/>
      <c r="E10" s="162"/>
      <c r="F10" s="162"/>
    </row>
    <row r="11" spans="1:6" s="24" customFormat="1" ht="30" customHeight="1" x14ac:dyDescent="0.2">
      <c r="A11" s="197" t="s">
        <v>89</v>
      </c>
      <c r="B11" s="164"/>
      <c r="C11" s="161"/>
      <c r="D11" s="161"/>
      <c r="E11" s="162"/>
      <c r="F11" s="162"/>
    </row>
    <row r="12" spans="1:6" s="24" customFormat="1" ht="30" customHeight="1" x14ac:dyDescent="0.2">
      <c r="A12" s="197" t="s">
        <v>93</v>
      </c>
      <c r="B12" s="164"/>
      <c r="C12" s="161"/>
      <c r="D12" s="161"/>
      <c r="E12" s="162"/>
      <c r="F12" s="162"/>
    </row>
    <row r="13" spans="1:6" s="24" customFormat="1" ht="42.75" customHeight="1" x14ac:dyDescent="0.2">
      <c r="A13" s="197" t="s">
        <v>90</v>
      </c>
      <c r="B13" s="164"/>
      <c r="C13" s="161"/>
      <c r="D13" s="161"/>
      <c r="E13" s="162"/>
      <c r="F13" s="162"/>
    </row>
    <row r="14" spans="1:6" s="24" customFormat="1" ht="30" customHeight="1" x14ac:dyDescent="0.2">
      <c r="A14" s="197" t="s">
        <v>49</v>
      </c>
      <c r="B14" s="164"/>
      <c r="C14" s="161">
        <f>SUM(C15:C18)</f>
        <v>0</v>
      </c>
      <c r="D14" s="161"/>
      <c r="E14" s="162"/>
      <c r="F14" s="162"/>
    </row>
    <row r="15" spans="1:6" s="24" customFormat="1" ht="12.75" x14ac:dyDescent="0.2">
      <c r="A15" s="197" t="s">
        <v>86</v>
      </c>
      <c r="B15" s="164"/>
      <c r="C15" s="161"/>
      <c r="D15" s="161"/>
      <c r="E15" s="162"/>
      <c r="F15" s="162"/>
    </row>
    <row r="16" spans="1:6" s="24" customFormat="1" ht="12.75" x14ac:dyDescent="0.2">
      <c r="A16" s="197" t="s">
        <v>87</v>
      </c>
      <c r="B16" s="164"/>
      <c r="C16" s="161"/>
      <c r="D16" s="161"/>
      <c r="E16" s="162"/>
      <c r="F16" s="162"/>
    </row>
    <row r="17" spans="1:9" s="24" customFormat="1" ht="12.75" x14ac:dyDescent="0.2">
      <c r="A17" s="197" t="s">
        <v>88</v>
      </c>
      <c r="B17" s="164"/>
      <c r="C17" s="161"/>
      <c r="D17" s="161"/>
      <c r="E17" s="162"/>
      <c r="F17" s="162"/>
    </row>
    <row r="18" spans="1:9" s="24" customFormat="1" ht="12.75" x14ac:dyDescent="0.2">
      <c r="A18" s="197" t="s">
        <v>127</v>
      </c>
      <c r="B18" s="164"/>
      <c r="C18" s="161"/>
      <c r="D18" s="161"/>
      <c r="E18" s="162"/>
      <c r="F18" s="162"/>
    </row>
    <row r="19" spans="1:9" s="23" customFormat="1" ht="30" customHeight="1" x14ac:dyDescent="0.2"/>
    <row r="20" spans="1:9" s="23" customFormat="1" ht="30" customHeight="1" x14ac:dyDescent="0.2">
      <c r="A20" s="167" t="s">
        <v>91</v>
      </c>
      <c r="B20" s="168"/>
      <c r="C20" s="168"/>
      <c r="D20" s="168"/>
      <c r="E20" s="168"/>
      <c r="F20" s="168"/>
    </row>
    <row r="21" spans="1:9" s="23" customFormat="1" ht="19.5" customHeight="1" x14ac:dyDescent="0.2">
      <c r="B21" s="25"/>
    </row>
    <row r="22" spans="1:9" s="24" customFormat="1" ht="57" customHeight="1" x14ac:dyDescent="0.2">
      <c r="A22" s="174" t="s">
        <v>41</v>
      </c>
      <c r="B22" s="174"/>
      <c r="C22" s="172" t="s">
        <v>136</v>
      </c>
      <c r="D22" s="173"/>
      <c r="E22" s="174" t="s">
        <v>137</v>
      </c>
      <c r="F22" s="175"/>
    </row>
    <row r="23" spans="1:9" ht="12.75" x14ac:dyDescent="0.2">
      <c r="A23" s="150" t="s">
        <v>86</v>
      </c>
      <c r="B23" s="151"/>
      <c r="C23" s="170"/>
      <c r="D23" s="171"/>
      <c r="E23" s="170"/>
      <c r="F23" s="171"/>
    </row>
    <row r="24" spans="1:9" ht="12.75" x14ac:dyDescent="0.2">
      <c r="A24" s="150" t="s">
        <v>87</v>
      </c>
      <c r="B24" s="151"/>
      <c r="C24" s="170"/>
      <c r="D24" s="171"/>
      <c r="E24" s="170"/>
      <c r="F24" s="171"/>
    </row>
    <row r="25" spans="1:9" ht="12.75" x14ac:dyDescent="0.2">
      <c r="A25" s="150" t="s">
        <v>88</v>
      </c>
      <c r="B25" s="151"/>
      <c r="C25" s="170"/>
      <c r="D25" s="171"/>
      <c r="E25" s="170"/>
      <c r="F25" s="171"/>
    </row>
    <row r="26" spans="1:9" ht="15" customHeight="1" x14ac:dyDescent="0.2">
      <c r="A26" s="150" t="s">
        <v>127</v>
      </c>
      <c r="B26" s="151"/>
      <c r="C26" s="170"/>
      <c r="D26" s="171"/>
      <c r="E26" s="170"/>
      <c r="F26" s="171"/>
    </row>
    <row r="27" spans="1:9" hidden="1" x14ac:dyDescent="0.2"/>
    <row r="28" spans="1:9" ht="35.25" customHeight="1" x14ac:dyDescent="0.2">
      <c r="A28" s="165" t="s">
        <v>130</v>
      </c>
      <c r="B28" s="166"/>
      <c r="C28" s="166"/>
      <c r="D28" s="166"/>
      <c r="E28" s="166"/>
      <c r="F28" s="166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69" t="s">
        <v>10</v>
      </c>
      <c r="C34" s="164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69" t="s">
        <v>14</v>
      </c>
      <c r="C35" s="164"/>
      <c r="D35" s="111">
        <f>D36+D43</f>
        <v>0</v>
      </c>
      <c r="E35" s="111">
        <f t="shared" ref="E35:F35" si="0">E36+E43</f>
        <v>0</v>
      </c>
      <c r="F35" s="111">
        <f t="shared" si="0"/>
        <v>0</v>
      </c>
      <c r="G35" s="123">
        <f>G36+G43</f>
        <v>0</v>
      </c>
      <c r="H35" s="30"/>
      <c r="I35" s="4"/>
    </row>
    <row r="36" spans="1:9" ht="13.5" thickBot="1" x14ac:dyDescent="0.25">
      <c r="A36" s="14">
        <v>41275</v>
      </c>
      <c r="B36" s="169" t="s">
        <v>12</v>
      </c>
      <c r="C36" s="164"/>
      <c r="D36" s="124">
        <f>SUM(D37:D42)</f>
        <v>0</v>
      </c>
      <c r="E36" s="124">
        <f t="shared" ref="E36:F36" si="1">SUM(E37:E42)</f>
        <v>0</v>
      </c>
      <c r="F36" s="124">
        <f t="shared" si="1"/>
        <v>0</v>
      </c>
      <c r="G36" s="125">
        <f>SUM(G37:G42)</f>
        <v>0</v>
      </c>
      <c r="H36" s="49"/>
      <c r="I36" s="4"/>
    </row>
    <row r="37" spans="1:9" ht="12.75" x14ac:dyDescent="0.2">
      <c r="A37" s="15" t="s">
        <v>16</v>
      </c>
      <c r="B37" s="163" t="s">
        <v>34</v>
      </c>
      <c r="C37" s="164"/>
      <c r="D37" s="128"/>
      <c r="E37" s="128"/>
      <c r="F37" s="128"/>
      <c r="G37" s="126">
        <f t="shared" ref="G37:G42" si="2">SUM(D37:F37)</f>
        <v>0</v>
      </c>
      <c r="H37" s="30"/>
    </row>
    <row r="38" spans="1:9" ht="12.75" x14ac:dyDescent="0.2">
      <c r="A38" s="15" t="s">
        <v>17</v>
      </c>
      <c r="B38" s="163" t="s">
        <v>0</v>
      </c>
      <c r="C38" s="164"/>
      <c r="D38" s="128"/>
      <c r="E38" s="128"/>
      <c r="F38" s="128"/>
      <c r="G38" s="126">
        <f t="shared" si="2"/>
        <v>0</v>
      </c>
      <c r="H38" s="30"/>
    </row>
    <row r="39" spans="1:9" ht="12.75" x14ac:dyDescent="0.2">
      <c r="A39" s="15" t="s">
        <v>18</v>
      </c>
      <c r="B39" s="163" t="s">
        <v>1</v>
      </c>
      <c r="C39" s="164"/>
      <c r="D39" s="128"/>
      <c r="E39" s="128"/>
      <c r="F39" s="128"/>
      <c r="G39" s="126">
        <f t="shared" si="2"/>
        <v>0</v>
      </c>
      <c r="H39" s="30"/>
    </row>
    <row r="40" spans="1:9" ht="12.75" x14ac:dyDescent="0.2">
      <c r="A40" s="15" t="s">
        <v>19</v>
      </c>
      <c r="B40" s="163" t="s">
        <v>2</v>
      </c>
      <c r="C40" s="164"/>
      <c r="D40" s="128"/>
      <c r="E40" s="128"/>
      <c r="F40" s="128"/>
      <c r="G40" s="126">
        <f t="shared" si="2"/>
        <v>0</v>
      </c>
      <c r="H40" s="30"/>
    </row>
    <row r="41" spans="1:9" ht="12.75" x14ac:dyDescent="0.2">
      <c r="A41" s="15" t="s">
        <v>20</v>
      </c>
      <c r="B41" s="163" t="s">
        <v>3</v>
      </c>
      <c r="C41" s="164"/>
      <c r="D41" s="128"/>
      <c r="E41" s="128"/>
      <c r="F41" s="128"/>
      <c r="G41" s="126">
        <f t="shared" si="2"/>
        <v>0</v>
      </c>
      <c r="H41" s="30"/>
    </row>
    <row r="42" spans="1:9" ht="13.5" thickBot="1" x14ac:dyDescent="0.25">
      <c r="A42" s="15" t="s">
        <v>21</v>
      </c>
      <c r="B42" s="163" t="s">
        <v>11</v>
      </c>
      <c r="C42" s="164"/>
      <c r="D42" s="128"/>
      <c r="E42" s="128"/>
      <c r="F42" s="128"/>
      <c r="G42" s="126">
        <f t="shared" si="2"/>
        <v>0</v>
      </c>
      <c r="H42" s="30"/>
    </row>
    <row r="43" spans="1:9" ht="13.5" thickBot="1" x14ac:dyDescent="0.25">
      <c r="A43" s="14">
        <v>41306</v>
      </c>
      <c r="B43" s="169" t="s">
        <v>13</v>
      </c>
      <c r="C43" s="176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23">
        <f>SUM(G44:G46)</f>
        <v>0</v>
      </c>
      <c r="H43" s="30"/>
      <c r="I43" s="4"/>
    </row>
    <row r="44" spans="1:9" ht="12.75" x14ac:dyDescent="0.2">
      <c r="A44" s="16" t="s">
        <v>22</v>
      </c>
      <c r="B44" s="163" t="s">
        <v>8</v>
      </c>
      <c r="C44" s="164"/>
      <c r="D44" s="128"/>
      <c r="E44" s="128"/>
      <c r="F44" s="128"/>
      <c r="G44" s="126">
        <f>SUM(D44:F44)</f>
        <v>0</v>
      </c>
      <c r="H44" s="30"/>
    </row>
    <row r="45" spans="1:9" ht="12.75" x14ac:dyDescent="0.2">
      <c r="A45" s="16" t="s">
        <v>23</v>
      </c>
      <c r="B45" s="163" t="s">
        <v>7</v>
      </c>
      <c r="C45" s="164"/>
      <c r="D45" s="128"/>
      <c r="E45" s="128"/>
      <c r="F45" s="128"/>
      <c r="G45" s="126">
        <f>SUM(D45:F45)</f>
        <v>0</v>
      </c>
      <c r="H45" s="30"/>
    </row>
    <row r="46" spans="1:9" ht="12.75" x14ac:dyDescent="0.2">
      <c r="A46" s="16" t="s">
        <v>24</v>
      </c>
      <c r="B46" s="163" t="s">
        <v>6</v>
      </c>
      <c r="C46" s="164"/>
      <c r="D46" s="128"/>
      <c r="E46" s="128"/>
      <c r="F46" s="128"/>
      <c r="G46" s="126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69" t="s">
        <v>10</v>
      </c>
      <c r="C49" s="164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69" t="s">
        <v>14</v>
      </c>
      <c r="C50" s="164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69" t="s">
        <v>12</v>
      </c>
      <c r="C51" s="164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63" t="s">
        <v>34</v>
      </c>
      <c r="C52" s="164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63" t="s">
        <v>0</v>
      </c>
      <c r="C53" s="164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63" t="s">
        <v>1</v>
      </c>
      <c r="C54" s="164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63" t="s">
        <v>2</v>
      </c>
      <c r="C55" s="164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63" t="s">
        <v>3</v>
      </c>
      <c r="C56" s="164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63" t="s">
        <v>11</v>
      </c>
      <c r="C57" s="164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69" t="s">
        <v>13</v>
      </c>
      <c r="C58" s="176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63" t="s">
        <v>8</v>
      </c>
      <c r="C59" s="164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63" t="s">
        <v>7</v>
      </c>
      <c r="C60" s="164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63" t="s">
        <v>6</v>
      </c>
      <c r="C61" s="164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69" t="s">
        <v>10</v>
      </c>
      <c r="C64" s="164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69" t="s">
        <v>14</v>
      </c>
      <c r="C65" s="164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69" t="s">
        <v>12</v>
      </c>
      <c r="C66" s="164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63" t="s">
        <v>34</v>
      </c>
      <c r="C67" s="164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63" t="s">
        <v>0</v>
      </c>
      <c r="C68" s="164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63" t="s">
        <v>1</v>
      </c>
      <c r="C69" s="164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63" t="s">
        <v>2</v>
      </c>
      <c r="C70" s="164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63" t="s">
        <v>3</v>
      </c>
      <c r="C71" s="164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63" t="s">
        <v>11</v>
      </c>
      <c r="C72" s="164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69" t="s">
        <v>13</v>
      </c>
      <c r="C73" s="176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63" t="s">
        <v>8</v>
      </c>
      <c r="C74" s="164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63" t="s">
        <v>7</v>
      </c>
      <c r="C75" s="164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63" t="s">
        <v>6</v>
      </c>
      <c r="C76" s="164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69" t="s">
        <v>10</v>
      </c>
      <c r="C79" s="164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69" t="s">
        <v>14</v>
      </c>
      <c r="C80" s="164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69" t="s">
        <v>12</v>
      </c>
      <c r="C81" s="164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63" t="s">
        <v>34</v>
      </c>
      <c r="C82" s="164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63" t="s">
        <v>0</v>
      </c>
      <c r="C83" s="164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63" t="s">
        <v>1</v>
      </c>
      <c r="C84" s="164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63" t="s">
        <v>2</v>
      </c>
      <c r="C85" s="164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63" t="s">
        <v>3</v>
      </c>
      <c r="C86" s="164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63" t="s">
        <v>11</v>
      </c>
      <c r="C87" s="164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69" t="s">
        <v>13</v>
      </c>
      <c r="C88" s="176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63" t="s">
        <v>8</v>
      </c>
      <c r="C89" s="164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63" t="s">
        <v>7</v>
      </c>
      <c r="C90" s="164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63" t="s">
        <v>6</v>
      </c>
      <c r="C91" s="164"/>
      <c r="D91" s="128"/>
      <c r="E91" s="128"/>
      <c r="F91" s="128"/>
      <c r="G91" s="126">
        <f>SUM(D91:F91)</f>
        <v>0</v>
      </c>
      <c r="H91" s="30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77" t="s">
        <v>29</v>
      </c>
      <c r="B97" s="178"/>
      <c r="C97" s="151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79" t="s">
        <v>52</v>
      </c>
      <c r="B98" s="182"/>
      <c r="C98" s="183"/>
      <c r="D98" s="110">
        <f>SUM(E98:H98)</f>
        <v>0</v>
      </c>
      <c r="E98" s="111">
        <f>SUM(E99:E102)</f>
        <v>0</v>
      </c>
      <c r="F98" s="111">
        <f t="shared" ref="F98:H98" si="16">SUM(F99:F102)</f>
        <v>0</v>
      </c>
      <c r="G98" s="111">
        <f t="shared" si="16"/>
        <v>0</v>
      </c>
      <c r="H98" s="111">
        <f t="shared" si="16"/>
        <v>0</v>
      </c>
      <c r="I98" s="13"/>
      <c r="J98" s="13"/>
    </row>
    <row r="99" spans="1:10" ht="12.75" x14ac:dyDescent="0.2">
      <c r="A99" s="158" t="s">
        <v>51</v>
      </c>
      <c r="B99" s="182"/>
      <c r="C99" s="183"/>
      <c r="D99" s="110">
        <f t="shared" ref="D99:D122" si="17">SUM(E99:H99)</f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158" t="s">
        <v>26</v>
      </c>
      <c r="B100" s="182"/>
      <c r="C100" s="183"/>
      <c r="D100" s="110">
        <f t="shared" si="17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158" t="s">
        <v>27</v>
      </c>
      <c r="B101" s="182"/>
      <c r="C101" s="183"/>
      <c r="D101" s="110">
        <f t="shared" si="17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158" t="s">
        <v>28</v>
      </c>
      <c r="B102" s="182"/>
      <c r="C102" s="183"/>
      <c r="D102" s="110">
        <f t="shared" si="17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79" t="s">
        <v>57</v>
      </c>
      <c r="B103" s="182"/>
      <c r="C103" s="183"/>
      <c r="D103" s="110">
        <f t="shared" si="17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179" t="s">
        <v>58</v>
      </c>
      <c r="B104" s="182"/>
      <c r="C104" s="183"/>
      <c r="D104" s="110">
        <f t="shared" si="17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158" t="s">
        <v>59</v>
      </c>
      <c r="B105" s="182"/>
      <c r="C105" s="183"/>
      <c r="D105" s="110">
        <f t="shared" si="17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158" t="s">
        <v>60</v>
      </c>
      <c r="B106" s="182"/>
      <c r="C106" s="183"/>
      <c r="D106" s="110">
        <f t="shared" si="17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158" t="s">
        <v>76</v>
      </c>
      <c r="B107" s="182"/>
      <c r="C107" s="183"/>
      <c r="D107" s="110">
        <f t="shared" si="17"/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158" t="s">
        <v>64</v>
      </c>
      <c r="B108" s="182"/>
      <c r="C108" s="183"/>
      <c r="D108" s="110">
        <f t="shared" si="17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79" t="s">
        <v>56</v>
      </c>
      <c r="B109" s="182"/>
      <c r="C109" s="183"/>
      <c r="D109" s="110">
        <f t="shared" si="17"/>
        <v>0</v>
      </c>
      <c r="E109" s="111">
        <f>SUM(E110:E115)</f>
        <v>0</v>
      </c>
      <c r="F109" s="111">
        <f t="shared" ref="F109:H109" si="20">SUM(F110:F115)</f>
        <v>0</v>
      </c>
      <c r="G109" s="111">
        <f t="shared" si="20"/>
        <v>0</v>
      </c>
      <c r="H109" s="111">
        <f t="shared" si="20"/>
        <v>0</v>
      </c>
      <c r="I109" s="13"/>
      <c r="J109" s="13"/>
    </row>
    <row r="110" spans="1:10" ht="12.75" x14ac:dyDescent="0.2">
      <c r="A110" s="158" t="s">
        <v>67</v>
      </c>
      <c r="B110" s="182"/>
      <c r="C110" s="183"/>
      <c r="D110" s="110">
        <f t="shared" si="17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158" t="s">
        <v>68</v>
      </c>
      <c r="B111" s="182"/>
      <c r="C111" s="183"/>
      <c r="D111" s="110">
        <f t="shared" si="17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158" t="s">
        <v>69</v>
      </c>
      <c r="B112" s="182"/>
      <c r="C112" s="183"/>
      <c r="D112" s="110">
        <f t="shared" si="17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158" t="s">
        <v>70</v>
      </c>
      <c r="B113" s="182"/>
      <c r="C113" s="183"/>
      <c r="D113" s="110">
        <f t="shared" si="17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158" t="s">
        <v>71</v>
      </c>
      <c r="B114" s="182"/>
      <c r="C114" s="183"/>
      <c r="D114" s="110">
        <f t="shared" si="17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158" t="s">
        <v>72</v>
      </c>
      <c r="B115" s="182"/>
      <c r="C115" s="183"/>
      <c r="D115" s="110">
        <f t="shared" si="17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79" t="s">
        <v>61</v>
      </c>
      <c r="B116" s="182"/>
      <c r="C116" s="183"/>
      <c r="D116" s="110">
        <f t="shared" si="17"/>
        <v>0</v>
      </c>
      <c r="E116" s="111">
        <f>E117</f>
        <v>0</v>
      </c>
      <c r="F116" s="111">
        <f t="shared" ref="F116:H116" si="21">F117</f>
        <v>0</v>
      </c>
      <c r="G116" s="111">
        <f t="shared" si="21"/>
        <v>0</v>
      </c>
      <c r="H116" s="111">
        <f t="shared" si="21"/>
        <v>0</v>
      </c>
      <c r="I116" s="19"/>
      <c r="J116" s="19"/>
    </row>
    <row r="117" spans="1:10" ht="12.75" x14ac:dyDescent="0.2">
      <c r="A117" s="158" t="s">
        <v>63</v>
      </c>
      <c r="B117" s="182"/>
      <c r="C117" s="183"/>
      <c r="D117" s="110">
        <f t="shared" si="17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79" t="s">
        <v>62</v>
      </c>
      <c r="B118" s="182"/>
      <c r="C118" s="183"/>
      <c r="D118" s="110">
        <f t="shared" si="17"/>
        <v>0</v>
      </c>
      <c r="E118" s="111">
        <f>SUM(E119:E122)</f>
        <v>0</v>
      </c>
      <c r="F118" s="111">
        <f t="shared" ref="F118:H118" si="22">SUM(F119:F122)</f>
        <v>0</v>
      </c>
      <c r="G118" s="111">
        <f t="shared" si="22"/>
        <v>0</v>
      </c>
      <c r="H118" s="111">
        <f t="shared" si="22"/>
        <v>0</v>
      </c>
      <c r="I118" s="19"/>
      <c r="J118" s="19"/>
    </row>
    <row r="119" spans="1:10" ht="12.75" x14ac:dyDescent="0.2">
      <c r="A119" s="158" t="s">
        <v>73</v>
      </c>
      <c r="B119" s="182"/>
      <c r="C119" s="183"/>
      <c r="D119" s="110">
        <f t="shared" si="17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158" t="s">
        <v>140</v>
      </c>
      <c r="B120" s="182"/>
      <c r="C120" s="183"/>
      <c r="D120" s="110">
        <f t="shared" si="17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158" t="s">
        <v>74</v>
      </c>
      <c r="B121" s="182"/>
      <c r="C121" s="183"/>
      <c r="D121" s="110">
        <f t="shared" si="17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158" t="s">
        <v>75</v>
      </c>
      <c r="B122" s="182"/>
      <c r="C122" s="183"/>
      <c r="D122" s="110">
        <f t="shared" si="17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79" t="s">
        <v>66</v>
      </c>
      <c r="B123" s="182"/>
      <c r="C123" s="183"/>
      <c r="D123" s="112">
        <f>SUM(E123:H123)</f>
        <v>0</v>
      </c>
      <c r="E123" s="113">
        <f>E98+E103+E109+E116+E118</f>
        <v>0</v>
      </c>
      <c r="F123" s="113">
        <f t="shared" ref="F123:H123" si="23">F98+F103+F109+F116+F118</f>
        <v>0</v>
      </c>
      <c r="G123" s="113">
        <f t="shared" si="23"/>
        <v>0</v>
      </c>
      <c r="H123" s="113">
        <f t="shared" si="23"/>
        <v>0</v>
      </c>
      <c r="I123" s="35"/>
      <c r="J123" s="35"/>
    </row>
    <row r="124" spans="1:10" ht="13.5" thickBot="1" x14ac:dyDescent="0.25">
      <c r="A124" s="42" t="s">
        <v>55</v>
      </c>
      <c r="B124" s="42"/>
      <c r="C124" s="52">
        <v>0.25</v>
      </c>
      <c r="D124" s="121">
        <f>D123*$C$124</f>
        <v>0</v>
      </c>
      <c r="E124" s="113">
        <f t="shared" ref="E124:H124" si="24">E123*$C$124</f>
        <v>0</v>
      </c>
      <c r="F124" s="113">
        <f t="shared" si="24"/>
        <v>0</v>
      </c>
      <c r="G124" s="113">
        <f t="shared" si="24"/>
        <v>0</v>
      </c>
      <c r="H124" s="113">
        <f t="shared" si="24"/>
        <v>0</v>
      </c>
      <c r="I124" s="13"/>
      <c r="J124" s="13"/>
    </row>
    <row r="125" spans="1:10" ht="13.5" thickBot="1" x14ac:dyDescent="0.25">
      <c r="A125" s="184" t="s">
        <v>122</v>
      </c>
      <c r="B125" s="185"/>
      <c r="C125" s="186"/>
      <c r="D125" s="114">
        <f>SUM(D123:D124)</f>
        <v>0</v>
      </c>
      <c r="E125" s="115">
        <f>E123+E124</f>
        <v>0</v>
      </c>
      <c r="F125" s="115">
        <f>F123+F124</f>
        <v>0</v>
      </c>
      <c r="G125" s="115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77" t="s">
        <v>53</v>
      </c>
      <c r="B129" s="178"/>
      <c r="C129" s="151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58" t="s">
        <v>38</v>
      </c>
      <c r="B130" s="182"/>
      <c r="C130" s="183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158" t="s">
        <v>36</v>
      </c>
      <c r="B131" s="182"/>
      <c r="C131" s="183"/>
      <c r="D131" s="110">
        <f t="shared" ref="D131:D136" si="25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158" t="s">
        <v>54</v>
      </c>
      <c r="B132" s="182"/>
      <c r="C132" s="183"/>
      <c r="D132" s="110">
        <f t="shared" si="25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158" t="s">
        <v>31</v>
      </c>
      <c r="B133" s="182"/>
      <c r="C133" s="183"/>
      <c r="D133" s="110">
        <f t="shared" si="25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158" t="s">
        <v>40</v>
      </c>
      <c r="B134" s="182"/>
      <c r="C134" s="183"/>
      <c r="D134" s="110">
        <f t="shared" si="25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158" t="s">
        <v>30</v>
      </c>
      <c r="B135" s="182"/>
      <c r="C135" s="183"/>
      <c r="D135" s="110">
        <f t="shared" si="25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158" t="s">
        <v>32</v>
      </c>
      <c r="B136" s="182"/>
      <c r="C136" s="183"/>
      <c r="D136" s="110">
        <f t="shared" si="25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158" t="s">
        <v>39</v>
      </c>
      <c r="B137" s="182"/>
      <c r="C137" s="183"/>
      <c r="D137" s="110">
        <f>SUM(E137:H137)</f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3.5" thickBot="1" x14ac:dyDescent="0.25">
      <c r="A138" s="179" t="s">
        <v>111</v>
      </c>
      <c r="B138" s="187"/>
      <c r="C138" s="188"/>
      <c r="D138" s="110">
        <f>SUM(E138:H138)</f>
        <v>0</v>
      </c>
      <c r="E138" s="111">
        <f t="shared" ref="E138:H138" si="26">SUM(E130:E137)</f>
        <v>0</v>
      </c>
      <c r="F138" s="111">
        <f t="shared" si="26"/>
        <v>0</v>
      </c>
      <c r="G138" s="111">
        <f t="shared" si="26"/>
        <v>0</v>
      </c>
      <c r="H138" s="111">
        <f t="shared" si="26"/>
        <v>0</v>
      </c>
      <c r="I138" s="129"/>
    </row>
    <row r="139" spans="1:10" ht="13.5" hidden="1" thickBot="1" x14ac:dyDescent="0.25">
      <c r="A139" s="50" t="s">
        <v>121</v>
      </c>
      <c r="B139" s="50"/>
      <c r="C139" s="51"/>
      <c r="D139" s="112">
        <f>SUM(E139:H139)</f>
        <v>0</v>
      </c>
      <c r="E139" s="113">
        <f t="shared" ref="E139:H139" si="27">IF(E138&lt;=$C$142*E125,E125*$C$142-E138,0)</f>
        <v>0</v>
      </c>
      <c r="F139" s="113">
        <f t="shared" si="27"/>
        <v>0</v>
      </c>
      <c r="G139" s="113">
        <f t="shared" si="27"/>
        <v>0</v>
      </c>
      <c r="H139" s="113">
        <f t="shared" si="27"/>
        <v>0</v>
      </c>
      <c r="I139" s="129"/>
      <c r="J139" s="34">
        <f>SUM(E139:G139)</f>
        <v>0</v>
      </c>
    </row>
    <row r="140" spans="1:10" ht="28.5" customHeight="1" thickBot="1" x14ac:dyDescent="0.25">
      <c r="A140" s="198" t="s">
        <v>132</v>
      </c>
      <c r="B140" s="193"/>
      <c r="C140" s="194"/>
      <c r="D140" s="144">
        <f>SUM(D138:D139)</f>
        <v>0</v>
      </c>
      <c r="E140" s="145">
        <f t="shared" ref="E140:H140" si="28">SUM(E138:E139)</f>
        <v>0</v>
      </c>
      <c r="F140" s="145">
        <f t="shared" si="28"/>
        <v>0</v>
      </c>
      <c r="G140" s="145">
        <f t="shared" si="28"/>
        <v>0</v>
      </c>
      <c r="H140" s="146">
        <f t="shared" si="28"/>
        <v>0</v>
      </c>
      <c r="I140" s="129"/>
      <c r="J140" s="120">
        <f>SUM(E140:H140)</f>
        <v>0</v>
      </c>
    </row>
    <row r="141" spans="1:10" ht="13.5" customHeight="1" thickBot="1" x14ac:dyDescent="0.25">
      <c r="A141" s="192" t="s">
        <v>120</v>
      </c>
      <c r="B141" s="193"/>
      <c r="C141" s="194"/>
      <c r="D141" s="117">
        <f>SUM(D125-D140)</f>
        <v>0</v>
      </c>
      <c r="E141" s="118">
        <f t="shared" ref="E141:H141" si="29">SUM(E125-E140)</f>
        <v>0</v>
      </c>
      <c r="F141" s="118">
        <f t="shared" si="29"/>
        <v>0</v>
      </c>
      <c r="G141" s="118">
        <f t="shared" si="29"/>
        <v>0</v>
      </c>
      <c r="H141" s="119">
        <f t="shared" si="29"/>
        <v>0</v>
      </c>
      <c r="I141" s="129"/>
      <c r="J141" s="120">
        <f>SUM(E141:H141)</f>
        <v>0</v>
      </c>
    </row>
    <row r="142" spans="1:10" ht="39.75" customHeight="1" x14ac:dyDescent="0.2">
      <c r="A142" s="195" t="s">
        <v>110</v>
      </c>
      <c r="B142" s="196"/>
      <c r="C142" s="41">
        <f>'Sociální služba 1'!C142</f>
        <v>0.05</v>
      </c>
      <c r="D142" s="120"/>
    </row>
    <row r="143" spans="1:10" ht="12.75" x14ac:dyDescent="0.2">
      <c r="B143" s="22"/>
      <c r="C143" s="29"/>
      <c r="E143" s="31"/>
      <c r="F143" s="31"/>
      <c r="G143" s="31"/>
      <c r="H143" s="31"/>
    </row>
    <row r="144" spans="1:10" ht="12.75" x14ac:dyDescent="0.2">
      <c r="A144" s="152" t="s">
        <v>144</v>
      </c>
      <c r="B144" s="153"/>
      <c r="C144" s="154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55"/>
      <c r="B145" s="156"/>
      <c r="C145" s="157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4"/>
  <sheetViews>
    <sheetView view="pageLayout" zoomScaleNormal="80" workbookViewId="0">
      <selection activeCell="E100" sqref="E100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48" t="s">
        <v>42</v>
      </c>
      <c r="B5" s="199"/>
      <c r="C5" s="161"/>
      <c r="D5" s="161"/>
      <c r="E5" s="162"/>
      <c r="F5" s="162"/>
    </row>
    <row r="6" spans="1:6" s="24" customFormat="1" ht="30" customHeight="1" x14ac:dyDescent="0.2">
      <c r="A6" s="148" t="s">
        <v>46</v>
      </c>
      <c r="B6" s="199"/>
      <c r="C6" s="161"/>
      <c r="D6" s="161"/>
      <c r="E6" s="162"/>
      <c r="F6" s="162"/>
    </row>
    <row r="7" spans="1:6" s="24" customFormat="1" ht="30" customHeight="1" x14ac:dyDescent="0.2">
      <c r="A7" s="148" t="s">
        <v>43</v>
      </c>
      <c r="B7" s="199"/>
      <c r="C7" s="161"/>
      <c r="D7" s="161"/>
      <c r="E7" s="162"/>
      <c r="F7" s="162"/>
    </row>
    <row r="8" spans="1:6" s="24" customFormat="1" ht="30" customHeight="1" x14ac:dyDescent="0.2">
      <c r="A8" s="148" t="s">
        <v>50</v>
      </c>
      <c r="B8" s="199"/>
      <c r="C8" s="161"/>
      <c r="D8" s="161"/>
      <c r="E8" s="162"/>
      <c r="F8" s="162"/>
    </row>
    <row r="9" spans="1:6" s="24" customFormat="1" ht="30" customHeight="1" x14ac:dyDescent="0.2">
      <c r="A9" s="148" t="s">
        <v>44</v>
      </c>
      <c r="B9" s="199"/>
      <c r="C9" s="161"/>
      <c r="D9" s="161"/>
      <c r="E9" s="162"/>
      <c r="F9" s="162"/>
    </row>
    <row r="10" spans="1:6" s="24" customFormat="1" ht="30" customHeight="1" x14ac:dyDescent="0.2">
      <c r="A10" s="148" t="s">
        <v>45</v>
      </c>
      <c r="B10" s="199"/>
      <c r="C10" s="161"/>
      <c r="D10" s="161"/>
      <c r="E10" s="162"/>
      <c r="F10" s="162"/>
    </row>
    <row r="11" spans="1:6" s="24" customFormat="1" ht="30" customHeight="1" x14ac:dyDescent="0.2">
      <c r="A11" s="148" t="s">
        <v>89</v>
      </c>
      <c r="B11" s="199"/>
      <c r="C11" s="161"/>
      <c r="D11" s="161"/>
      <c r="E11" s="162"/>
      <c r="F11" s="162"/>
    </row>
    <row r="12" spans="1:6" s="24" customFormat="1" ht="30" customHeight="1" x14ac:dyDescent="0.2">
      <c r="A12" s="148" t="s">
        <v>93</v>
      </c>
      <c r="B12" s="199"/>
      <c r="C12" s="161"/>
      <c r="D12" s="161"/>
      <c r="E12" s="162"/>
      <c r="F12" s="162"/>
    </row>
    <row r="13" spans="1:6" s="24" customFormat="1" ht="42.75" customHeight="1" x14ac:dyDescent="0.2">
      <c r="A13" s="148" t="s">
        <v>90</v>
      </c>
      <c r="B13" s="199"/>
      <c r="C13" s="161"/>
      <c r="D13" s="161"/>
      <c r="E13" s="162"/>
      <c r="F13" s="162"/>
    </row>
    <row r="14" spans="1:6" s="24" customFormat="1" ht="30" customHeight="1" x14ac:dyDescent="0.2">
      <c r="A14" s="148" t="s">
        <v>49</v>
      </c>
      <c r="B14" s="199"/>
      <c r="C14" s="161">
        <f>SUM(C15:C18)</f>
        <v>0</v>
      </c>
      <c r="D14" s="161"/>
      <c r="E14" s="162"/>
      <c r="F14" s="162"/>
    </row>
    <row r="15" spans="1:6" s="24" customFormat="1" ht="12.75" x14ac:dyDescent="0.2">
      <c r="A15" s="148" t="s">
        <v>86</v>
      </c>
      <c r="B15" s="199"/>
      <c r="C15" s="161"/>
      <c r="D15" s="161"/>
      <c r="E15" s="162"/>
      <c r="F15" s="162"/>
    </row>
    <row r="16" spans="1:6" s="24" customFormat="1" ht="12.75" x14ac:dyDescent="0.2">
      <c r="A16" s="148" t="s">
        <v>87</v>
      </c>
      <c r="B16" s="199"/>
      <c r="C16" s="161"/>
      <c r="D16" s="161"/>
      <c r="E16" s="162"/>
      <c r="F16" s="162"/>
    </row>
    <row r="17" spans="1:9" s="24" customFormat="1" ht="12.75" x14ac:dyDescent="0.2">
      <c r="A17" s="148" t="s">
        <v>88</v>
      </c>
      <c r="B17" s="199"/>
      <c r="C17" s="161"/>
      <c r="D17" s="161"/>
      <c r="E17" s="162"/>
      <c r="F17" s="162"/>
    </row>
    <row r="18" spans="1:9" s="24" customFormat="1" ht="12.75" x14ac:dyDescent="0.2">
      <c r="A18" s="148" t="s">
        <v>127</v>
      </c>
      <c r="B18" s="199"/>
      <c r="C18" s="161"/>
      <c r="D18" s="161"/>
      <c r="E18" s="162"/>
      <c r="F18" s="162"/>
    </row>
    <row r="19" spans="1:9" s="23" customFormat="1" ht="30" customHeight="1" x14ac:dyDescent="0.2"/>
    <row r="20" spans="1:9" s="23" customFormat="1" ht="30" customHeight="1" x14ac:dyDescent="0.2">
      <c r="A20" s="167" t="s">
        <v>91</v>
      </c>
      <c r="B20" s="168"/>
      <c r="C20" s="168"/>
      <c r="D20" s="168"/>
      <c r="E20" s="168"/>
      <c r="F20" s="168"/>
    </row>
    <row r="21" spans="1:9" s="23" customFormat="1" ht="19.5" customHeight="1" x14ac:dyDescent="0.2">
      <c r="B21" s="25"/>
    </row>
    <row r="22" spans="1:9" s="24" customFormat="1" ht="57" customHeight="1" x14ac:dyDescent="0.2">
      <c r="A22" s="174" t="s">
        <v>41</v>
      </c>
      <c r="B22" s="174"/>
      <c r="C22" s="172" t="s">
        <v>136</v>
      </c>
      <c r="D22" s="173"/>
      <c r="E22" s="174" t="s">
        <v>137</v>
      </c>
      <c r="F22" s="175"/>
    </row>
    <row r="23" spans="1:9" ht="12.75" x14ac:dyDescent="0.2">
      <c r="A23" s="150" t="s">
        <v>86</v>
      </c>
      <c r="B23" s="151"/>
      <c r="C23" s="170"/>
      <c r="D23" s="171"/>
      <c r="E23" s="170"/>
      <c r="F23" s="171"/>
    </row>
    <row r="24" spans="1:9" ht="12.75" x14ac:dyDescent="0.2">
      <c r="A24" s="150" t="s">
        <v>87</v>
      </c>
      <c r="B24" s="151"/>
      <c r="C24" s="170"/>
      <c r="D24" s="171"/>
      <c r="E24" s="170"/>
      <c r="F24" s="171"/>
    </row>
    <row r="25" spans="1:9" ht="12.75" x14ac:dyDescent="0.2">
      <c r="A25" s="150" t="s">
        <v>88</v>
      </c>
      <c r="B25" s="151"/>
      <c r="C25" s="170"/>
      <c r="D25" s="171"/>
      <c r="E25" s="170"/>
      <c r="F25" s="171"/>
    </row>
    <row r="26" spans="1:9" ht="15" customHeight="1" x14ac:dyDescent="0.2">
      <c r="A26" s="150" t="s">
        <v>127</v>
      </c>
      <c r="B26" s="151"/>
      <c r="C26" s="170"/>
      <c r="D26" s="171"/>
      <c r="E26" s="170"/>
      <c r="F26" s="171"/>
    </row>
    <row r="27" spans="1:9" hidden="1" x14ac:dyDescent="0.2"/>
    <row r="28" spans="1:9" ht="35.25" customHeight="1" x14ac:dyDescent="0.2">
      <c r="A28" s="165" t="s">
        <v>130</v>
      </c>
      <c r="B28" s="166"/>
      <c r="C28" s="166"/>
      <c r="D28" s="166"/>
      <c r="E28" s="166"/>
      <c r="F28" s="166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69" t="s">
        <v>10</v>
      </c>
      <c r="C34" s="164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69" t="s">
        <v>14</v>
      </c>
      <c r="C35" s="164"/>
      <c r="D35" s="111">
        <f>D36+D43</f>
        <v>0</v>
      </c>
      <c r="E35" s="111">
        <f t="shared" ref="E35:F35" si="0">E36+E43</f>
        <v>0</v>
      </c>
      <c r="F35" s="111">
        <f t="shared" si="0"/>
        <v>0</v>
      </c>
      <c r="G35" s="123">
        <f>G36+G43</f>
        <v>0</v>
      </c>
      <c r="H35" s="30"/>
      <c r="I35" s="4"/>
    </row>
    <row r="36" spans="1:9" ht="13.5" thickBot="1" x14ac:dyDescent="0.25">
      <c r="A36" s="14">
        <v>41275</v>
      </c>
      <c r="B36" s="169" t="s">
        <v>12</v>
      </c>
      <c r="C36" s="164"/>
      <c r="D36" s="124">
        <f>SUM(D37:D42)</f>
        <v>0</v>
      </c>
      <c r="E36" s="124">
        <f t="shared" ref="E36:F36" si="1">SUM(E37:E42)</f>
        <v>0</v>
      </c>
      <c r="F36" s="124">
        <f t="shared" si="1"/>
        <v>0</v>
      </c>
      <c r="G36" s="125">
        <f>SUM(G37:G42)</f>
        <v>0</v>
      </c>
      <c r="H36" s="49"/>
      <c r="I36" s="4"/>
    </row>
    <row r="37" spans="1:9" ht="12.75" x14ac:dyDescent="0.2">
      <c r="A37" s="15" t="s">
        <v>16</v>
      </c>
      <c r="B37" s="163" t="s">
        <v>34</v>
      </c>
      <c r="C37" s="164"/>
      <c r="D37" s="128"/>
      <c r="E37" s="128"/>
      <c r="F37" s="128"/>
      <c r="G37" s="126">
        <f t="shared" ref="G37:G42" si="2">SUM(D37:F37)</f>
        <v>0</v>
      </c>
      <c r="H37" s="30"/>
    </row>
    <row r="38" spans="1:9" ht="12.75" x14ac:dyDescent="0.2">
      <c r="A38" s="15" t="s">
        <v>17</v>
      </c>
      <c r="B38" s="163" t="s">
        <v>0</v>
      </c>
      <c r="C38" s="164"/>
      <c r="D38" s="128"/>
      <c r="E38" s="128"/>
      <c r="F38" s="128"/>
      <c r="G38" s="126">
        <f t="shared" si="2"/>
        <v>0</v>
      </c>
      <c r="H38" s="30"/>
    </row>
    <row r="39" spans="1:9" ht="12.75" x14ac:dyDescent="0.2">
      <c r="A39" s="15" t="s">
        <v>18</v>
      </c>
      <c r="B39" s="163" t="s">
        <v>1</v>
      </c>
      <c r="C39" s="164"/>
      <c r="D39" s="128"/>
      <c r="E39" s="128"/>
      <c r="F39" s="128"/>
      <c r="G39" s="126">
        <f t="shared" si="2"/>
        <v>0</v>
      </c>
      <c r="H39" s="30"/>
    </row>
    <row r="40" spans="1:9" ht="12.75" x14ac:dyDescent="0.2">
      <c r="A40" s="15" t="s">
        <v>19</v>
      </c>
      <c r="B40" s="163" t="s">
        <v>2</v>
      </c>
      <c r="C40" s="164"/>
      <c r="D40" s="128"/>
      <c r="E40" s="128"/>
      <c r="F40" s="128"/>
      <c r="G40" s="126">
        <f t="shared" si="2"/>
        <v>0</v>
      </c>
      <c r="H40" s="30"/>
    </row>
    <row r="41" spans="1:9" ht="12.75" x14ac:dyDescent="0.2">
      <c r="A41" s="15" t="s">
        <v>20</v>
      </c>
      <c r="B41" s="163" t="s">
        <v>3</v>
      </c>
      <c r="C41" s="164"/>
      <c r="D41" s="128"/>
      <c r="E41" s="128"/>
      <c r="F41" s="128"/>
      <c r="G41" s="126">
        <f t="shared" si="2"/>
        <v>0</v>
      </c>
      <c r="H41" s="30"/>
    </row>
    <row r="42" spans="1:9" ht="13.5" thickBot="1" x14ac:dyDescent="0.25">
      <c r="A42" s="15" t="s">
        <v>21</v>
      </c>
      <c r="B42" s="163" t="s">
        <v>11</v>
      </c>
      <c r="C42" s="164"/>
      <c r="D42" s="128"/>
      <c r="E42" s="128"/>
      <c r="F42" s="128"/>
      <c r="G42" s="126">
        <f t="shared" si="2"/>
        <v>0</v>
      </c>
      <c r="H42" s="30"/>
    </row>
    <row r="43" spans="1:9" ht="13.5" thickBot="1" x14ac:dyDescent="0.25">
      <c r="A43" s="14">
        <v>41306</v>
      </c>
      <c r="B43" s="169" t="s">
        <v>13</v>
      </c>
      <c r="C43" s="176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23">
        <f>SUM(G44:G46)</f>
        <v>0</v>
      </c>
      <c r="H43" s="30"/>
      <c r="I43" s="4"/>
    </row>
    <row r="44" spans="1:9" ht="12.75" x14ac:dyDescent="0.2">
      <c r="A44" s="16" t="s">
        <v>22</v>
      </c>
      <c r="B44" s="163" t="s">
        <v>8</v>
      </c>
      <c r="C44" s="164"/>
      <c r="D44" s="128"/>
      <c r="E44" s="128"/>
      <c r="F44" s="128"/>
      <c r="G44" s="126">
        <f>SUM(D44:F44)</f>
        <v>0</v>
      </c>
      <c r="H44" s="30"/>
    </row>
    <row r="45" spans="1:9" ht="12.75" x14ac:dyDescent="0.2">
      <c r="A45" s="16" t="s">
        <v>23</v>
      </c>
      <c r="B45" s="163" t="s">
        <v>7</v>
      </c>
      <c r="C45" s="164"/>
      <c r="D45" s="128"/>
      <c r="E45" s="128"/>
      <c r="F45" s="128"/>
      <c r="G45" s="126">
        <f>SUM(D45:F45)</f>
        <v>0</v>
      </c>
      <c r="H45" s="30"/>
    </row>
    <row r="46" spans="1:9" ht="12.75" x14ac:dyDescent="0.2">
      <c r="A46" s="16" t="s">
        <v>24</v>
      </c>
      <c r="B46" s="163" t="s">
        <v>6</v>
      </c>
      <c r="C46" s="164"/>
      <c r="D46" s="128"/>
      <c r="E46" s="128"/>
      <c r="F46" s="128"/>
      <c r="G46" s="126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69" t="s">
        <v>10</v>
      </c>
      <c r="C49" s="164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69" t="s">
        <v>14</v>
      </c>
      <c r="C50" s="164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69" t="s">
        <v>12</v>
      </c>
      <c r="C51" s="164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63" t="s">
        <v>34</v>
      </c>
      <c r="C52" s="164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63" t="s">
        <v>0</v>
      </c>
      <c r="C53" s="164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63" t="s">
        <v>1</v>
      </c>
      <c r="C54" s="164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63" t="s">
        <v>2</v>
      </c>
      <c r="C55" s="164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63" t="s">
        <v>3</v>
      </c>
      <c r="C56" s="164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63" t="s">
        <v>11</v>
      </c>
      <c r="C57" s="164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69" t="s">
        <v>13</v>
      </c>
      <c r="C58" s="176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63" t="s">
        <v>8</v>
      </c>
      <c r="C59" s="164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63" t="s">
        <v>7</v>
      </c>
      <c r="C60" s="164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63" t="s">
        <v>6</v>
      </c>
      <c r="C61" s="164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69" t="s">
        <v>10</v>
      </c>
      <c r="C64" s="164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69" t="s">
        <v>14</v>
      </c>
      <c r="C65" s="164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69" t="s">
        <v>12</v>
      </c>
      <c r="C66" s="164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63" t="s">
        <v>34</v>
      </c>
      <c r="C67" s="164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63" t="s">
        <v>0</v>
      </c>
      <c r="C68" s="164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63" t="s">
        <v>1</v>
      </c>
      <c r="C69" s="164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63" t="s">
        <v>2</v>
      </c>
      <c r="C70" s="164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63" t="s">
        <v>3</v>
      </c>
      <c r="C71" s="164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63" t="s">
        <v>11</v>
      </c>
      <c r="C72" s="164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69" t="s">
        <v>13</v>
      </c>
      <c r="C73" s="176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63" t="s">
        <v>8</v>
      </c>
      <c r="C74" s="164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63" t="s">
        <v>7</v>
      </c>
      <c r="C75" s="164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63" t="s">
        <v>6</v>
      </c>
      <c r="C76" s="164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69" t="s">
        <v>10</v>
      </c>
      <c r="C79" s="164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69" t="s">
        <v>14</v>
      </c>
      <c r="C80" s="164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69" t="s">
        <v>12</v>
      </c>
      <c r="C81" s="164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63" t="s">
        <v>34</v>
      </c>
      <c r="C82" s="164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63" t="s">
        <v>0</v>
      </c>
      <c r="C83" s="164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63" t="s">
        <v>1</v>
      </c>
      <c r="C84" s="164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63" t="s">
        <v>2</v>
      </c>
      <c r="C85" s="164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63" t="s">
        <v>3</v>
      </c>
      <c r="C86" s="164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63" t="s">
        <v>11</v>
      </c>
      <c r="C87" s="164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69" t="s">
        <v>13</v>
      </c>
      <c r="C88" s="176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63" t="s">
        <v>8</v>
      </c>
      <c r="C89" s="164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63" t="s">
        <v>7</v>
      </c>
      <c r="C90" s="164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63" t="s">
        <v>6</v>
      </c>
      <c r="C91" s="164"/>
      <c r="D91" s="128"/>
      <c r="E91" s="128"/>
      <c r="F91" s="128"/>
      <c r="G91" s="126">
        <f>SUM(D91:F91)</f>
        <v>0</v>
      </c>
      <c r="H91" s="30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01" t="s">
        <v>29</v>
      </c>
      <c r="B97" s="202"/>
      <c r="C97" s="203"/>
      <c r="D97" s="106" t="s">
        <v>77</v>
      </c>
      <c r="E97" s="106" t="s">
        <v>78</v>
      </c>
      <c r="F97" s="106" t="s">
        <v>79</v>
      </c>
      <c r="G97" s="106" t="s">
        <v>80</v>
      </c>
      <c r="H97" s="106" t="s">
        <v>128</v>
      </c>
      <c r="I97" s="106" t="s">
        <v>65</v>
      </c>
      <c r="J97" s="106" t="s">
        <v>33</v>
      </c>
    </row>
    <row r="98" spans="1:10" ht="12.75" customHeight="1" x14ac:dyDescent="0.2">
      <c r="A98" s="177" t="s">
        <v>52</v>
      </c>
      <c r="B98" s="178"/>
      <c r="C98" s="151"/>
      <c r="D98" s="110">
        <f>SUM(E98:H98)</f>
        <v>0</v>
      </c>
      <c r="E98" s="111">
        <f>SUM(E99:E102)</f>
        <v>0</v>
      </c>
      <c r="F98" s="111">
        <f t="shared" ref="F98:H98" si="16">SUM(F99:F102)</f>
        <v>0</v>
      </c>
      <c r="G98" s="111">
        <f t="shared" si="16"/>
        <v>0</v>
      </c>
      <c r="H98" s="111">
        <f t="shared" si="16"/>
        <v>0</v>
      </c>
      <c r="I98" s="13"/>
      <c r="J98" s="13"/>
    </row>
    <row r="99" spans="1:10" ht="12.75" customHeight="1" x14ac:dyDescent="0.2">
      <c r="A99" s="200" t="s">
        <v>51</v>
      </c>
      <c r="B99" s="178"/>
      <c r="C99" s="151"/>
      <c r="D99" s="110">
        <f t="shared" ref="D99:D122" si="17">SUM(E99:H99)</f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200" t="s">
        <v>26</v>
      </c>
      <c r="B100" s="178"/>
      <c r="C100" s="151"/>
      <c r="D100" s="110">
        <f t="shared" si="17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200" t="s">
        <v>27</v>
      </c>
      <c r="B101" s="178"/>
      <c r="C101" s="151"/>
      <c r="D101" s="110">
        <f t="shared" si="17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200" t="s">
        <v>28</v>
      </c>
      <c r="B102" s="178"/>
      <c r="C102" s="151"/>
      <c r="D102" s="110">
        <f t="shared" si="17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77" t="s">
        <v>57</v>
      </c>
      <c r="B103" s="178"/>
      <c r="C103" s="151"/>
      <c r="D103" s="110">
        <f t="shared" si="17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200" t="s">
        <v>58</v>
      </c>
      <c r="B104" s="178"/>
      <c r="C104" s="151"/>
      <c r="D104" s="110">
        <f t="shared" si="17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200" t="s">
        <v>59</v>
      </c>
      <c r="B105" s="178"/>
      <c r="C105" s="151"/>
      <c r="D105" s="110">
        <f t="shared" si="17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200" t="s">
        <v>60</v>
      </c>
      <c r="B106" s="178"/>
      <c r="C106" s="151"/>
      <c r="D106" s="110">
        <f t="shared" si="17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200" t="s">
        <v>76</v>
      </c>
      <c r="B107" s="178"/>
      <c r="C107" s="151"/>
      <c r="D107" s="110">
        <f t="shared" si="17"/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200" t="s">
        <v>64</v>
      </c>
      <c r="B108" s="178"/>
      <c r="C108" s="151"/>
      <c r="D108" s="110">
        <f t="shared" si="17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77" t="s">
        <v>56</v>
      </c>
      <c r="B109" s="178"/>
      <c r="C109" s="151"/>
      <c r="D109" s="110">
        <f t="shared" si="17"/>
        <v>0</v>
      </c>
      <c r="E109" s="111">
        <f>SUM(E110:E115)</f>
        <v>0</v>
      </c>
      <c r="F109" s="111">
        <f t="shared" ref="F109:H109" si="20">SUM(F110:F115)</f>
        <v>0</v>
      </c>
      <c r="G109" s="111">
        <f t="shared" si="20"/>
        <v>0</v>
      </c>
      <c r="H109" s="111">
        <f t="shared" si="20"/>
        <v>0</v>
      </c>
      <c r="I109" s="13"/>
      <c r="J109" s="13"/>
    </row>
    <row r="110" spans="1:10" ht="12.75" x14ac:dyDescent="0.2">
      <c r="A110" s="200" t="s">
        <v>67</v>
      </c>
      <c r="B110" s="178"/>
      <c r="C110" s="151"/>
      <c r="D110" s="110">
        <f t="shared" si="17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200" t="s">
        <v>68</v>
      </c>
      <c r="B111" s="178"/>
      <c r="C111" s="151"/>
      <c r="D111" s="110">
        <f t="shared" si="17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200" t="s">
        <v>69</v>
      </c>
      <c r="B112" s="178"/>
      <c r="C112" s="151"/>
      <c r="D112" s="110">
        <f t="shared" si="17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200" t="s">
        <v>70</v>
      </c>
      <c r="B113" s="178"/>
      <c r="C113" s="151"/>
      <c r="D113" s="110">
        <f t="shared" si="17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200" t="s">
        <v>71</v>
      </c>
      <c r="B114" s="178"/>
      <c r="C114" s="151"/>
      <c r="D114" s="110">
        <f t="shared" si="17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200" t="s">
        <v>72</v>
      </c>
      <c r="B115" s="178"/>
      <c r="C115" s="151"/>
      <c r="D115" s="110">
        <f t="shared" si="17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77" t="s">
        <v>61</v>
      </c>
      <c r="B116" s="178"/>
      <c r="C116" s="151"/>
      <c r="D116" s="110">
        <f t="shared" si="17"/>
        <v>0</v>
      </c>
      <c r="E116" s="111">
        <f>E117</f>
        <v>0</v>
      </c>
      <c r="F116" s="111">
        <f t="shared" ref="F116:H116" si="21">F117</f>
        <v>0</v>
      </c>
      <c r="G116" s="111">
        <f t="shared" si="21"/>
        <v>0</v>
      </c>
      <c r="H116" s="111">
        <f t="shared" si="21"/>
        <v>0</v>
      </c>
      <c r="I116" s="19"/>
      <c r="J116" s="19"/>
    </row>
    <row r="117" spans="1:10" ht="12.75" x14ac:dyDescent="0.2">
      <c r="A117" s="200" t="s">
        <v>63</v>
      </c>
      <c r="B117" s="178"/>
      <c r="C117" s="151"/>
      <c r="D117" s="110">
        <f t="shared" si="17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77" t="s">
        <v>62</v>
      </c>
      <c r="B118" s="178"/>
      <c r="C118" s="151"/>
      <c r="D118" s="110">
        <f t="shared" si="17"/>
        <v>0</v>
      </c>
      <c r="E118" s="111">
        <f>SUM(E119:E122)</f>
        <v>0</v>
      </c>
      <c r="F118" s="111">
        <f t="shared" ref="F118:H118" si="22">SUM(F119:F122)</f>
        <v>0</v>
      </c>
      <c r="G118" s="111">
        <f t="shared" si="22"/>
        <v>0</v>
      </c>
      <c r="H118" s="111">
        <f t="shared" si="22"/>
        <v>0</v>
      </c>
      <c r="I118" s="19"/>
      <c r="J118" s="19"/>
    </row>
    <row r="119" spans="1:10" ht="12.75" x14ac:dyDescent="0.2">
      <c r="A119" s="200" t="s">
        <v>73</v>
      </c>
      <c r="B119" s="178"/>
      <c r="C119" s="151"/>
      <c r="D119" s="110">
        <f t="shared" si="17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200" t="s">
        <v>141</v>
      </c>
      <c r="B120" s="178"/>
      <c r="C120" s="151"/>
      <c r="D120" s="110">
        <f t="shared" si="17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200" t="s">
        <v>74</v>
      </c>
      <c r="B121" s="178"/>
      <c r="C121" s="151"/>
      <c r="D121" s="110">
        <f t="shared" si="17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200" t="s">
        <v>75</v>
      </c>
      <c r="B122" s="178"/>
      <c r="C122" s="151"/>
      <c r="D122" s="110">
        <f t="shared" si="17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77" t="s">
        <v>66</v>
      </c>
      <c r="B123" s="178"/>
      <c r="C123" s="151"/>
      <c r="D123" s="112">
        <f>SUM(E123:H123)</f>
        <v>0</v>
      </c>
      <c r="E123" s="113">
        <f>E98+E103+E109+E116+E118</f>
        <v>0</v>
      </c>
      <c r="F123" s="113">
        <f t="shared" ref="F123:H123" si="23">F98+F103+F109+F116+F118</f>
        <v>0</v>
      </c>
      <c r="G123" s="113">
        <f t="shared" si="23"/>
        <v>0</v>
      </c>
      <c r="H123" s="113">
        <f t="shared" si="23"/>
        <v>0</v>
      </c>
      <c r="I123" s="35"/>
      <c r="J123" s="35"/>
    </row>
    <row r="124" spans="1:10" ht="13.5" thickBot="1" x14ac:dyDescent="0.25">
      <c r="A124" s="204" t="s">
        <v>55</v>
      </c>
      <c r="B124" s="205"/>
      <c r="C124" s="105">
        <v>0.25</v>
      </c>
      <c r="D124" s="121">
        <f>D123*$C$124</f>
        <v>0</v>
      </c>
      <c r="E124" s="113">
        <f t="shared" ref="E124:H124" si="24">E123*$C$124</f>
        <v>0</v>
      </c>
      <c r="F124" s="113">
        <f t="shared" si="24"/>
        <v>0</v>
      </c>
      <c r="G124" s="113">
        <f t="shared" si="24"/>
        <v>0</v>
      </c>
      <c r="H124" s="113">
        <f t="shared" si="24"/>
        <v>0</v>
      </c>
      <c r="I124" s="13"/>
      <c r="J124" s="13"/>
    </row>
    <row r="125" spans="1:10" ht="13.5" thickBot="1" x14ac:dyDescent="0.25">
      <c r="A125" s="206" t="s">
        <v>122</v>
      </c>
      <c r="B125" s="207"/>
      <c r="C125" s="207"/>
      <c r="D125" s="114">
        <f>SUM(D123:D124)</f>
        <v>0</v>
      </c>
      <c r="E125" s="115">
        <f>E123+E124</f>
        <v>0</v>
      </c>
      <c r="F125" s="115">
        <f>F123+F124</f>
        <v>0</v>
      </c>
      <c r="G125" s="115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77" t="s">
        <v>53</v>
      </c>
      <c r="B129" s="178"/>
      <c r="C129" s="151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58" t="s">
        <v>38</v>
      </c>
      <c r="B130" s="182"/>
      <c r="C130" s="183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45" t="s">
        <v>36</v>
      </c>
      <c r="B131" s="45"/>
      <c r="C131" s="46"/>
      <c r="D131" s="110">
        <f t="shared" ref="D131:D137" si="25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45" t="s">
        <v>54</v>
      </c>
      <c r="B132" s="45"/>
      <c r="C132" s="46"/>
      <c r="D132" s="110">
        <f t="shared" si="25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45" t="s">
        <v>31</v>
      </c>
      <c r="B133" s="45"/>
      <c r="C133" s="46"/>
      <c r="D133" s="110">
        <f t="shared" si="25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45" t="s">
        <v>40</v>
      </c>
      <c r="B134" s="45"/>
      <c r="C134" s="46"/>
      <c r="D134" s="110">
        <f t="shared" si="25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45" t="s">
        <v>30</v>
      </c>
      <c r="B135" s="45"/>
      <c r="C135" s="46"/>
      <c r="D135" s="110">
        <f t="shared" si="25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45" t="s">
        <v>32</v>
      </c>
      <c r="B136" s="45"/>
      <c r="C136" s="46"/>
      <c r="D136" s="110">
        <f t="shared" si="25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45" t="s">
        <v>39</v>
      </c>
      <c r="B137" s="45"/>
      <c r="C137" s="46"/>
      <c r="D137" s="110">
        <f t="shared" si="25"/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3.5" thickBot="1" x14ac:dyDescent="0.25">
      <c r="A138" s="43" t="s">
        <v>111</v>
      </c>
      <c r="B138" s="43"/>
      <c r="C138" s="44"/>
      <c r="D138" s="110">
        <f>SUM(E138:H138)</f>
        <v>0</v>
      </c>
      <c r="E138" s="111">
        <f t="shared" ref="E138:H138" si="26">SUM(E130:E137)</f>
        <v>0</v>
      </c>
      <c r="F138" s="111">
        <f t="shared" si="26"/>
        <v>0</v>
      </c>
      <c r="G138" s="111">
        <f t="shared" si="26"/>
        <v>0</v>
      </c>
      <c r="H138" s="111">
        <f t="shared" si="26"/>
        <v>0</v>
      </c>
      <c r="I138" s="129"/>
    </row>
    <row r="139" spans="1:10" ht="13.5" hidden="1" thickBot="1" x14ac:dyDescent="0.25">
      <c r="A139" s="50" t="s">
        <v>121</v>
      </c>
      <c r="B139" s="50"/>
      <c r="C139" s="51"/>
      <c r="D139" s="112">
        <f>SUM(E139:H139)</f>
        <v>0</v>
      </c>
      <c r="E139" s="113">
        <f>IF(E138&lt;=$C$142*E125,E125*$C$142-E138,0)</f>
        <v>0</v>
      </c>
      <c r="F139" s="113">
        <f>IF(F138&lt;=$C$142*F125,F125*$C$142-F138,0)</f>
        <v>0</v>
      </c>
      <c r="G139" s="113">
        <f>IF(G138&lt;=$C$142*G125,G125*$C$142-G138,0)</f>
        <v>0</v>
      </c>
      <c r="H139" s="113">
        <f>IF(H138&lt;=$C$142*H125,H125*$C$142-H138,0)</f>
        <v>0</v>
      </c>
      <c r="I139" s="129"/>
      <c r="J139" s="34">
        <f>SUM(E139:G139)</f>
        <v>0</v>
      </c>
    </row>
    <row r="140" spans="1:10" ht="27" customHeight="1" thickBot="1" x14ac:dyDescent="0.25">
      <c r="A140" s="189" t="s">
        <v>131</v>
      </c>
      <c r="B140" s="185"/>
      <c r="C140" s="186"/>
      <c r="D140" s="141">
        <f>SUM(D138,D139)</f>
        <v>0</v>
      </c>
      <c r="E140" s="142">
        <f>SUM(E138,E139)</f>
        <v>0</v>
      </c>
      <c r="F140" s="142">
        <f>SUM(F138,F139)</f>
        <v>0</v>
      </c>
      <c r="G140" s="142">
        <f>SUM(G138,G139)</f>
        <v>0</v>
      </c>
      <c r="H140" s="143">
        <f>SUM(H138,H139)</f>
        <v>0</v>
      </c>
      <c r="I140" s="129"/>
      <c r="J140" s="120">
        <f>SUM(E140:H140)</f>
        <v>0</v>
      </c>
    </row>
    <row r="141" spans="1:10" ht="13.5" customHeight="1" thickBot="1" x14ac:dyDescent="0.25">
      <c r="A141" s="192" t="s">
        <v>120</v>
      </c>
      <c r="B141" s="193"/>
      <c r="C141" s="194"/>
      <c r="D141" s="117">
        <f>SUM(D125-D140)</f>
        <v>0</v>
      </c>
      <c r="E141" s="118">
        <f>SUM(E125-E140)</f>
        <v>0</v>
      </c>
      <c r="F141" s="118">
        <f>SUM(F125-F140)</f>
        <v>0</v>
      </c>
      <c r="G141" s="118">
        <f>SUM(G125-G140)</f>
        <v>0</v>
      </c>
      <c r="H141" s="119">
        <f>SUM(H125-H140)</f>
        <v>0</v>
      </c>
      <c r="I141" s="129"/>
      <c r="J141" s="120">
        <f>SUM(E141:H141)</f>
        <v>0</v>
      </c>
    </row>
    <row r="142" spans="1:10" ht="39.75" customHeight="1" x14ac:dyDescent="0.2">
      <c r="A142" s="195" t="s">
        <v>110</v>
      </c>
      <c r="B142" s="196"/>
      <c r="C142" s="41">
        <f>'Sociální služba 1'!C142</f>
        <v>0.05</v>
      </c>
      <c r="D142" s="120"/>
    </row>
    <row r="143" spans="1:10" ht="12.75" x14ac:dyDescent="0.2">
      <c r="B143" s="22"/>
      <c r="C143" s="22"/>
      <c r="E143" s="31"/>
      <c r="F143" s="31"/>
      <c r="G143" s="31"/>
      <c r="H143" s="31"/>
    </row>
    <row r="144" spans="1:10" ht="12.75" x14ac:dyDescent="0.2">
      <c r="A144" s="152" t="s">
        <v>143</v>
      </c>
      <c r="B144" s="153"/>
      <c r="C144" s="154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55"/>
      <c r="B145" s="156"/>
      <c r="C145" s="157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6 -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5"/>
  <sheetViews>
    <sheetView zoomScaleNormal="100" workbookViewId="0">
      <selection activeCell="A19" sqref="A19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47" t="s">
        <v>145</v>
      </c>
      <c r="B4" s="132">
        <v>0</v>
      </c>
      <c r="C4" s="3"/>
    </row>
    <row r="5" spans="1:3" x14ac:dyDescent="0.2">
      <c r="A5" s="45" t="s">
        <v>113</v>
      </c>
      <c r="B5" s="132">
        <v>0</v>
      </c>
      <c r="C5" s="3"/>
    </row>
    <row r="6" spans="1:3" x14ac:dyDescent="0.2">
      <c r="A6" s="47" t="s">
        <v>114</v>
      </c>
      <c r="B6" s="104">
        <f>B4-B5</f>
        <v>0</v>
      </c>
      <c r="C6" s="3"/>
    </row>
    <row r="7" spans="1:3" ht="14.25" customHeight="1" thickBot="1" x14ac:dyDescent="0.25">
      <c r="A7" s="100" t="s">
        <v>135</v>
      </c>
      <c r="B7" s="101">
        <f>'Sociální služba 1'!C142</f>
        <v>0.05</v>
      </c>
      <c r="C7" s="3"/>
    </row>
    <row r="8" spans="1:3" ht="13.5" thickBot="1" x14ac:dyDescent="0.25">
      <c r="A8" s="102" t="s">
        <v>123</v>
      </c>
      <c r="B8" s="133">
        <f>(100%-B7)*B6</f>
        <v>0</v>
      </c>
      <c r="C8" s="3"/>
    </row>
    <row r="9" spans="1:3" x14ac:dyDescent="0.2">
      <c r="A9" s="127" t="s">
        <v>124</v>
      </c>
      <c r="B9" s="103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2">
        <v>0</v>
      </c>
    </row>
    <row r="13" spans="1:3" hidden="1" x14ac:dyDescent="0.2">
      <c r="A13" s="32">
        <v>0.05</v>
      </c>
    </row>
    <row r="14" spans="1:3" hidden="1" x14ac:dyDescent="0.2">
      <c r="A14" s="32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Y31"/>
  <sheetViews>
    <sheetView tabSelected="1" view="pageLayout" zoomScaleNormal="80" workbookViewId="0">
      <selection activeCell="C24" sqref="C24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customWidth="1"/>
    <col min="8" max="8" width="13.28515625" customWidth="1"/>
  </cols>
  <sheetData>
    <row r="1" spans="1:22" ht="18" x14ac:dyDescent="0.25">
      <c r="A1" s="53" t="s">
        <v>133</v>
      </c>
    </row>
    <row r="2" spans="1:22" ht="18" x14ac:dyDescent="0.25">
      <c r="A2" s="54" t="s">
        <v>134</v>
      </c>
    </row>
    <row r="3" spans="1:22" s="37" customFormat="1" ht="19.5" thickBot="1" x14ac:dyDescent="0.35"/>
    <row r="4" spans="1:22" s="37" customFormat="1" ht="99" customHeight="1" thickBot="1" x14ac:dyDescent="0.35">
      <c r="A4" s="55" t="s">
        <v>94</v>
      </c>
      <c r="B4" s="56" t="s">
        <v>126</v>
      </c>
      <c r="C4" s="57" t="s">
        <v>115</v>
      </c>
      <c r="D4" s="58" t="s">
        <v>116</v>
      </c>
      <c r="E4" s="58" t="s">
        <v>117</v>
      </c>
      <c r="F4" s="83" t="s">
        <v>139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s="37" customFormat="1" ht="18.75" x14ac:dyDescent="0.3">
      <c r="A5" s="59" t="s">
        <v>95</v>
      </c>
      <c r="B5" s="80" t="s">
        <v>109</v>
      </c>
      <c r="C5" s="60"/>
      <c r="D5" s="61"/>
      <c r="E5" s="61"/>
      <c r="F5" s="62"/>
    </row>
    <row r="6" spans="1:22" s="37" customFormat="1" ht="18.75" x14ac:dyDescent="0.3">
      <c r="A6" s="63" t="s">
        <v>96</v>
      </c>
      <c r="B6" s="80" t="s">
        <v>138</v>
      </c>
      <c r="C6" s="64"/>
      <c r="D6" s="65"/>
      <c r="E6" s="65"/>
      <c r="F6" s="66"/>
    </row>
    <row r="7" spans="1:22" s="37" customFormat="1" ht="19.5" thickBot="1" x14ac:dyDescent="0.35">
      <c r="A7" s="67" t="s">
        <v>97</v>
      </c>
      <c r="B7" s="81"/>
      <c r="C7" s="68"/>
      <c r="D7" s="69"/>
      <c r="E7" s="69"/>
      <c r="F7" s="70"/>
      <c r="G7" s="40"/>
    </row>
    <row r="8" spans="1:22" s="37" customFormat="1" ht="19.5" thickBot="1" x14ac:dyDescent="0.35">
      <c r="A8" s="71" t="s">
        <v>98</v>
      </c>
      <c r="B8" s="84">
        <f t="shared" ref="B8:B18" si="0">SUM(C8:F8)</f>
        <v>0</v>
      </c>
      <c r="C8" s="94">
        <f>C11</f>
        <v>0</v>
      </c>
      <c r="D8" s="95">
        <f t="shared" ref="D8:E8" si="1">D11</f>
        <v>0</v>
      </c>
      <c r="E8" s="95">
        <f t="shared" si="1"/>
        <v>0</v>
      </c>
      <c r="F8" s="96">
        <f>F11</f>
        <v>0</v>
      </c>
      <c r="G8" s="40"/>
    </row>
    <row r="9" spans="1:22" s="37" customFormat="1" ht="18.75" x14ac:dyDescent="0.3">
      <c r="A9" s="59" t="s">
        <v>99</v>
      </c>
      <c r="B9" s="85">
        <f t="shared" si="0"/>
        <v>0</v>
      </c>
      <c r="C9" s="94">
        <v>0</v>
      </c>
      <c r="D9" s="95">
        <v>0</v>
      </c>
      <c r="E9" s="95">
        <v>0</v>
      </c>
      <c r="F9" s="96">
        <v>0</v>
      </c>
      <c r="G9" s="40"/>
    </row>
    <row r="10" spans="1:22" s="37" customFormat="1" ht="19.5" thickBot="1" x14ac:dyDescent="0.35">
      <c r="A10" s="67" t="s">
        <v>100</v>
      </c>
      <c r="B10" s="86">
        <f t="shared" si="0"/>
        <v>0</v>
      </c>
      <c r="C10" s="94">
        <v>0</v>
      </c>
      <c r="D10" s="95">
        <v>0</v>
      </c>
      <c r="E10" s="95">
        <v>0</v>
      </c>
      <c r="F10" s="96">
        <v>0</v>
      </c>
      <c r="G10" s="40"/>
    </row>
    <row r="11" spans="1:22" s="37" customFormat="1" ht="19.5" thickBot="1" x14ac:dyDescent="0.35">
      <c r="A11" s="72" t="s">
        <v>101</v>
      </c>
      <c r="B11" s="87">
        <f t="shared" si="0"/>
        <v>0</v>
      </c>
      <c r="C11" s="94">
        <f>SUM(C12:C13)</f>
        <v>0</v>
      </c>
      <c r="D11" s="95">
        <f t="shared" ref="D11:F11" si="2">SUM(D12:D13)</f>
        <v>0</v>
      </c>
      <c r="E11" s="95">
        <f t="shared" si="2"/>
        <v>0</v>
      </c>
      <c r="F11" s="96">
        <f t="shared" si="2"/>
        <v>0</v>
      </c>
      <c r="G11" s="40"/>
    </row>
    <row r="12" spans="1:22" s="37" customFormat="1" ht="19.5" thickBot="1" x14ac:dyDescent="0.35">
      <c r="A12" s="71" t="s">
        <v>102</v>
      </c>
      <c r="B12" s="84">
        <f t="shared" si="0"/>
        <v>0</v>
      </c>
      <c r="C12" s="94">
        <f>'Sociální služba 1'!D140-'Žádost v ISKP'!C18</f>
        <v>0</v>
      </c>
      <c r="D12" s="95">
        <f>'Sociální služba 2'!D140-'Žádost v ISKP'!D18</f>
        <v>0</v>
      </c>
      <c r="E12" s="95">
        <f>'Sociální služba 3'!D140-'Žádost v ISKP'!E18</f>
        <v>0</v>
      </c>
      <c r="F12" s="96">
        <f>'Další aktivity SOUHRNNĚ'!B5</f>
        <v>0</v>
      </c>
      <c r="G12" s="40"/>
    </row>
    <row r="13" spans="1:22" s="37" customFormat="1" ht="18.75" x14ac:dyDescent="0.3">
      <c r="A13" s="59" t="s">
        <v>103</v>
      </c>
      <c r="B13" s="85">
        <f t="shared" si="0"/>
        <v>0</v>
      </c>
      <c r="C13" s="94">
        <f>SUM(C17:C18)</f>
        <v>0</v>
      </c>
      <c r="D13" s="95">
        <f>SUM(D17:D18)</f>
        <v>0</v>
      </c>
      <c r="E13" s="95">
        <f t="shared" ref="E13:F13" si="3">SUM(E17:E18)</f>
        <v>0</v>
      </c>
      <c r="F13" s="96">
        <f t="shared" si="3"/>
        <v>0</v>
      </c>
      <c r="G13" s="40"/>
    </row>
    <row r="14" spans="1:22" s="37" customFormat="1" ht="18.75" x14ac:dyDescent="0.3">
      <c r="A14" s="63" t="s">
        <v>104</v>
      </c>
      <c r="B14" s="88">
        <f t="shared" si="0"/>
        <v>0</v>
      </c>
      <c r="C14" s="94">
        <v>0</v>
      </c>
      <c r="D14" s="95">
        <v>0</v>
      </c>
      <c r="E14" s="95">
        <v>0</v>
      </c>
      <c r="F14" s="96">
        <v>0</v>
      </c>
      <c r="G14" s="40"/>
    </row>
    <row r="15" spans="1:22" s="37" customFormat="1" ht="18.75" x14ac:dyDescent="0.3">
      <c r="A15" s="63" t="s">
        <v>105</v>
      </c>
      <c r="B15" s="88">
        <f t="shared" si="0"/>
        <v>0</v>
      </c>
      <c r="C15" s="94">
        <f>C13*0.85</f>
        <v>0</v>
      </c>
      <c r="D15" s="95">
        <f t="shared" ref="D15:F15" si="4">D13*0.85</f>
        <v>0</v>
      </c>
      <c r="E15" s="95">
        <f t="shared" si="4"/>
        <v>0</v>
      </c>
      <c r="F15" s="96">
        <f t="shared" si="4"/>
        <v>0</v>
      </c>
      <c r="G15" s="40"/>
    </row>
    <row r="16" spans="1:22" s="37" customFormat="1" ht="19.5" thickBot="1" x14ac:dyDescent="0.35">
      <c r="A16" s="67" t="s">
        <v>106</v>
      </c>
      <c r="B16" s="86">
        <f t="shared" si="0"/>
        <v>0</v>
      </c>
      <c r="C16" s="94">
        <f>IF(C19=15%,0,(C13*0.15)-C18)</f>
        <v>0</v>
      </c>
      <c r="D16" s="95">
        <f>IF(D19=15%,0,(D13*0.15)-D18)</f>
        <v>0</v>
      </c>
      <c r="E16" s="95">
        <f>IF(E19=15%,0,(E13*0.15)-E18)</f>
        <v>0</v>
      </c>
      <c r="F16" s="96">
        <f>IF(F19=15%,0,(F13*0.15)-F18)</f>
        <v>0</v>
      </c>
      <c r="G16" s="40"/>
    </row>
    <row r="17" spans="1:337" s="39" customFormat="1" ht="19.5" thickBot="1" x14ac:dyDescent="0.35">
      <c r="A17" s="73" t="s">
        <v>107</v>
      </c>
      <c r="B17" s="89">
        <f t="shared" si="0"/>
        <v>0</v>
      </c>
      <c r="C17" s="94">
        <f>C21</f>
        <v>0</v>
      </c>
      <c r="D17" s="95">
        <f>D21</f>
        <v>0</v>
      </c>
      <c r="E17" s="95">
        <f>E21</f>
        <v>0</v>
      </c>
      <c r="F17" s="96">
        <f>'Další aktivity SOUHRNNĚ'!B8</f>
        <v>0</v>
      </c>
      <c r="G17" s="40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</row>
    <row r="18" spans="1:337" s="37" customFormat="1" ht="19.5" thickBot="1" x14ac:dyDescent="0.35">
      <c r="A18" s="74" t="s">
        <v>108</v>
      </c>
      <c r="B18" s="90">
        <f t="shared" si="0"/>
        <v>0</v>
      </c>
      <c r="C18" s="94">
        <f>(C17/(100%-C19)*C19)</f>
        <v>0</v>
      </c>
      <c r="D18" s="95">
        <f>(D17/(100%-D19)*D19)</f>
        <v>0</v>
      </c>
      <c r="E18" s="95">
        <f>(E17/(100%-E19)*E19)</f>
        <v>0</v>
      </c>
      <c r="F18" s="96">
        <f>(F17/(100%-F19)*F19)</f>
        <v>0</v>
      </c>
      <c r="G18" s="40"/>
    </row>
    <row r="19" spans="1:337" s="37" customFormat="1" ht="19.5" thickBot="1" x14ac:dyDescent="0.35">
      <c r="A19" s="71" t="s">
        <v>118</v>
      </c>
      <c r="B19" s="82">
        <f>'Sociální služba 1'!C142</f>
        <v>0.05</v>
      </c>
      <c r="C19" s="97">
        <f>'Sociální služba 1'!C142</f>
        <v>0.05</v>
      </c>
      <c r="D19" s="98">
        <f>'Sociální služba 1'!C142</f>
        <v>0.05</v>
      </c>
      <c r="E19" s="98">
        <f>'Sociální služba 1'!C142</f>
        <v>0.05</v>
      </c>
      <c r="F19" s="99">
        <f>'Sociální služba 1'!C142</f>
        <v>0.05</v>
      </c>
      <c r="G19" s="40"/>
    </row>
    <row r="20" spans="1:337" s="37" customFormat="1" ht="19.5" thickBot="1" x14ac:dyDescent="0.35">
      <c r="A20" s="75"/>
      <c r="B20" s="76"/>
      <c r="C20" s="77"/>
      <c r="D20" s="77"/>
      <c r="E20" s="77"/>
      <c r="F20" s="77"/>
      <c r="G20" s="40"/>
    </row>
    <row r="21" spans="1:337" s="38" customFormat="1" ht="44.25" customHeight="1" thickBot="1" x14ac:dyDescent="0.25">
      <c r="A21" s="78" t="s">
        <v>119</v>
      </c>
      <c r="B21" s="91">
        <f>SUM(C21:E21)</f>
        <v>0</v>
      </c>
      <c r="C21" s="92">
        <f>'Sociální služba 1'!D141</f>
        <v>0</v>
      </c>
      <c r="D21" s="93">
        <f>'Sociální služba 2'!D141</f>
        <v>0</v>
      </c>
      <c r="E21" s="93">
        <f>'Sociální služba 3'!D141</f>
        <v>0</v>
      </c>
      <c r="F21" s="79" t="s">
        <v>125</v>
      </c>
      <c r="G21" s="120">
        <f>SUM(C17:E17)</f>
        <v>0</v>
      </c>
    </row>
    <row r="23" spans="1:337" x14ac:dyDescent="0.2">
      <c r="A23" s="36"/>
    </row>
    <row r="27" spans="1:337" x14ac:dyDescent="0.2">
      <c r="E27" s="33"/>
    </row>
    <row r="28" spans="1:337" x14ac:dyDescent="0.2">
      <c r="C28" s="33"/>
      <c r="D28" s="33"/>
      <c r="E28" s="33"/>
      <c r="F28" s="33"/>
    </row>
    <row r="29" spans="1:337" x14ac:dyDescent="0.2">
      <c r="C29" s="33"/>
      <c r="D29" s="33"/>
      <c r="E29" s="33"/>
      <c r="F29" s="33"/>
    </row>
    <row r="31" spans="1:337" x14ac:dyDescent="0.2">
      <c r="E31" s="33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6 -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Props1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1C71BB-6C64-438C-AFCB-FFE15D89A0C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c48c8a8-2045-474d-b0fb-3ee17ecadba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Denisa Vávrová</cp:lastModifiedBy>
  <cp:lastPrinted>2016-03-16T14:27:57Z</cp:lastPrinted>
  <dcterms:created xsi:type="dcterms:W3CDTF">2013-03-22T19:53:10Z</dcterms:created>
  <dcterms:modified xsi:type="dcterms:W3CDTF">2019-02-26T10:25:41Z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